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100" yWindow="1180" windowWidth="17420" windowHeight="15620"/>
  </bookViews>
  <sheets>
    <sheet name="Feuil1" sheetId="1" r:id="rId1"/>
  </sheets>
  <definedNames>
    <definedName name="dap">Feuil1!$C$5:$L$6</definedName>
    <definedName name="dapdist">Feuil1!$C$10:$L$11</definedName>
    <definedName name="dapmax">Feuil1!$C$12:$L$13</definedName>
    <definedName name="dapmin">Feuil1!$C$11:$L$12</definedName>
    <definedName name="dapprox">Feuil1!$C$7:$L$8</definedName>
    <definedName name="dtart">Feuil1!$C$9:$L$10</definedName>
    <definedName name="dtprox">Feuil1!$C$6:$L$7</definedName>
    <definedName name="dtsusart">Feuil1!$C$8:$L$9</definedName>
    <definedName name="largeur">Feuil1!$C$4:$L$5</definedName>
    <definedName name="longueur">Feuil1!$C$3:$L$4</definedName>
    <definedName name="magnum">Feuil1!$C$13:$L$14</definedName>
    <definedName name="uncif">Feuil1!$C$14:$L$14</definedName>
    <definedName name="_xlnm.Print_Area">Feuil1!$R$1:$AF$27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0" i="1"/>
  <c r="L40"/>
  <c r="E40"/>
  <c r="K40"/>
  <c r="D40"/>
  <c r="J40"/>
  <c r="G40"/>
  <c r="H40"/>
  <c r="C40"/>
  <c r="F39"/>
  <c r="L39"/>
  <c r="E39"/>
  <c r="K39"/>
  <c r="D39"/>
  <c r="J39"/>
  <c r="G39"/>
  <c r="H39"/>
  <c r="C39"/>
  <c r="F38"/>
  <c r="L38"/>
  <c r="E38"/>
  <c r="K38"/>
  <c r="D38"/>
  <c r="J38"/>
  <c r="G38"/>
  <c r="H38"/>
  <c r="C38"/>
  <c r="F37"/>
  <c r="L37"/>
  <c r="E37"/>
  <c r="K37"/>
  <c r="D37"/>
  <c r="J37"/>
  <c r="G37"/>
  <c r="H37"/>
  <c r="C37"/>
  <c r="F36"/>
  <c r="L36"/>
  <c r="E36"/>
  <c r="K36"/>
  <c r="D36"/>
  <c r="J36"/>
  <c r="G36"/>
  <c r="H36"/>
  <c r="C36"/>
  <c r="F35"/>
  <c r="L35"/>
  <c r="E35"/>
  <c r="K35"/>
  <c r="D35"/>
  <c r="J35"/>
  <c r="G35"/>
  <c r="H35"/>
  <c r="C35"/>
  <c r="F34"/>
  <c r="L34"/>
  <c r="E34"/>
  <c r="K34"/>
  <c r="D34"/>
  <c r="J34"/>
  <c r="G34"/>
  <c r="H34"/>
  <c r="C34"/>
  <c r="F33"/>
  <c r="L33"/>
  <c r="E33"/>
  <c r="K33"/>
  <c r="D33"/>
  <c r="J33"/>
  <c r="G33"/>
  <c r="H33"/>
  <c r="C33"/>
  <c r="F32"/>
  <c r="L32"/>
  <c r="E32"/>
  <c r="K32"/>
  <c r="D32"/>
  <c r="J32"/>
  <c r="G32"/>
  <c r="H32"/>
  <c r="C32"/>
  <c r="F31"/>
  <c r="L31"/>
  <c r="E31"/>
  <c r="K31"/>
  <c r="D31"/>
  <c r="J31"/>
  <c r="G31"/>
  <c r="H31"/>
  <c r="C31"/>
  <c r="F30"/>
  <c r="L30"/>
  <c r="E30"/>
  <c r="K30"/>
  <c r="D30"/>
  <c r="J30"/>
  <c r="G30"/>
  <c r="H30"/>
  <c r="C30"/>
  <c r="F29"/>
  <c r="L29"/>
  <c r="E29"/>
  <c r="K29"/>
  <c r="D29"/>
  <c r="J29"/>
  <c r="G29"/>
  <c r="H29"/>
  <c r="C29"/>
  <c r="AF27"/>
  <c r="X27"/>
  <c r="W27"/>
  <c r="V27"/>
  <c r="T27"/>
  <c r="S27"/>
  <c r="R27"/>
  <c r="Q27"/>
  <c r="P27"/>
  <c r="N27"/>
  <c r="M27"/>
  <c r="L27"/>
  <c r="I27"/>
  <c r="H27"/>
  <c r="G27"/>
  <c r="E27"/>
  <c r="D27"/>
  <c r="C27"/>
  <c r="AF26"/>
  <c r="X26"/>
  <c r="W26"/>
  <c r="V26"/>
  <c r="T26"/>
  <c r="S26"/>
  <c r="R26"/>
  <c r="Q26"/>
  <c r="P26"/>
  <c r="O26"/>
  <c r="N26"/>
  <c r="M26"/>
  <c r="L26"/>
  <c r="I26"/>
  <c r="H26"/>
  <c r="E26"/>
  <c r="D26"/>
  <c r="C26"/>
  <c r="AE25"/>
  <c r="AD25"/>
  <c r="AB25"/>
  <c r="AA25"/>
  <c r="Z25"/>
  <c r="Y25"/>
  <c r="X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E24"/>
  <c r="AD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E23"/>
  <c r="AD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E21"/>
  <c r="AD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F20"/>
  <c r="X20"/>
  <c r="W20"/>
  <c r="V20"/>
  <c r="U20"/>
  <c r="T20"/>
  <c r="S20"/>
  <c r="R20"/>
  <c r="Q20"/>
  <c r="P20"/>
  <c r="O20"/>
  <c r="N20"/>
  <c r="M20"/>
  <c r="L20"/>
  <c r="I20"/>
  <c r="H20"/>
  <c r="F20"/>
  <c r="E20"/>
  <c r="D20"/>
  <c r="C20"/>
  <c r="AF19"/>
  <c r="X19"/>
  <c r="W19"/>
  <c r="V19"/>
  <c r="U19"/>
  <c r="T19"/>
  <c r="S19"/>
  <c r="R19"/>
  <c r="Q19"/>
  <c r="P19"/>
  <c r="N19"/>
  <c r="M19"/>
  <c r="L19"/>
  <c r="I19"/>
  <c r="H19"/>
  <c r="E19"/>
  <c r="D19"/>
  <c r="C19"/>
  <c r="AD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X17"/>
  <c r="W17"/>
  <c r="V17"/>
  <c r="U17"/>
  <c r="T17"/>
  <c r="S17"/>
  <c r="R17"/>
  <c r="Q17"/>
  <c r="P17"/>
  <c r="O17"/>
  <c r="N17"/>
  <c r="M17"/>
  <c r="L17"/>
  <c r="K17"/>
  <c r="J17"/>
  <c r="I17"/>
  <c r="H17"/>
  <c r="E17"/>
  <c r="D17"/>
  <c r="C17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<sst xmlns="http://schemas.openxmlformats.org/spreadsheetml/2006/main" count="46" uniqueCount="18">
  <si>
    <t>LG 1995</t>
  </si>
  <si>
    <t>Moscou</t>
  </si>
  <si>
    <t>56-21</t>
  </si>
  <si>
    <t>15b-2d-1</t>
  </si>
  <si>
    <t>15b-2d-2</t>
  </si>
  <si>
    <t>15b-2d-3</t>
  </si>
  <si>
    <t>Log10(E.h.o)</t>
  </si>
  <si>
    <t>Mesures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</si>
  <si>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</si>
  <si>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</si>
  <si>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</si>
  <si>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</si>
  <si>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</si>
  <si>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</si>
  <si>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</si>
  <si>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</si>
  <si>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</si>
  <si>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>n=29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</si>
</sst>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0.0"/>
  </numFmts>
  <fonts count="3">
    <font>
      <sz val="9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top"/>
    </xf>
    <xf numFmtId="168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169" fontId="2" fillId="0" borderId="0" xfId="0" applyNumberFormat="1" applyFont="1"/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MC III</a:t>
            </a:r>
          </a:p>
        </c:rich>
      </c:tx>
      <c:layout>
        <c:manualLayout>
          <c:xMode val="edge"/>
          <c:yMode val="edge"/>
          <c:x val="0.472160356347439"/>
          <c:y val="0.03448275862068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04008908686"/>
          <c:y val="0.165517659409498"/>
          <c:w val="0.66815144766147"/>
          <c:h val="0.717243190774492"/>
        </c:manualLayout>
      </c:layout>
      <c:lineChart>
        <c:grouping val="standard"/>
        <c:ser>
          <c:idx val="2"/>
          <c:order val="0"/>
          <c:tx>
            <c:strRef>
              <c:f>Feuil1!$C$15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Feuil1!$C$16:$C$25</c:f>
              <c:numCache>
                <c:formatCode>0.000</c:formatCode>
                <c:ptCount val="10"/>
                <c:pt idx="0">
                  <c:v>0.00156425817472883</c:v>
                </c:pt>
                <c:pt idx="1">
                  <c:v>-0.0085549939316567</c:v>
                </c:pt>
                <c:pt idx="2">
                  <c:v>0.0134107630540021</c:v>
                </c:pt>
                <c:pt idx="3">
                  <c:v>-0.0158868768813207</c:v>
                </c:pt>
                <c:pt idx="4">
                  <c:v>0.0140098281519638</c:v>
                </c:pt>
                <c:pt idx="5">
                  <c:v>-0.0107992300226998</c:v>
                </c:pt>
                <c:pt idx="6">
                  <c:v>-0.0175700768000668</c:v>
                </c:pt>
                <c:pt idx="7">
                  <c:v>-0.00864067202836782</c:v>
                </c:pt>
                <c:pt idx="8">
                  <c:v>-0.00211638836266403</c:v>
                </c:pt>
                <c:pt idx="9">
                  <c:v>-0.0140278291590552</c:v>
                </c:pt>
              </c:numCache>
            </c:numRef>
          </c:val>
        </c:ser>
        <c:ser>
          <c:idx val="3"/>
          <c:order val="1"/>
          <c:tx>
            <c:strRef>
              <c:f>Feuil1!$D$15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Feuil1!$D$16:$D$25</c:f>
              <c:numCache>
                <c:formatCode>0.000</c:formatCode>
                <c:ptCount val="10"/>
                <c:pt idx="0">
                  <c:v>0.0137415367255658</c:v>
                </c:pt>
                <c:pt idx="1">
                  <c:v>0.0205164540156015</c:v>
                </c:pt>
                <c:pt idx="2">
                  <c:v>0.0308235645716839</c:v>
                </c:pt>
                <c:pt idx="3">
                  <c:v>-0.0106226368889635</c:v>
                </c:pt>
                <c:pt idx="4">
                  <c:v>0.0140098281519638</c:v>
                </c:pt>
                <c:pt idx="5">
                  <c:v>-0.00850743324311498</c:v>
                </c:pt>
                <c:pt idx="6">
                  <c:v>-0.0059882042502517</c:v>
                </c:pt>
                <c:pt idx="7">
                  <c:v>-0.00864067202836782</c:v>
                </c:pt>
                <c:pt idx="8">
                  <c:v>-0.00211638836266403</c:v>
                </c:pt>
                <c:pt idx="9">
                  <c:v>-0.00372787251924333</c:v>
                </c:pt>
              </c:numCache>
            </c:numRef>
          </c:val>
        </c:ser>
        <c:ser>
          <c:idx val="4"/>
          <c:order val="2"/>
          <c:tx>
            <c:strRef>
              <c:f>Feuil1!$E$15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Feuil1!$E$16:$E$25</c:f>
              <c:numCache>
                <c:formatCode>0.000</c:formatCode>
                <c:ptCount val="10"/>
                <c:pt idx="0">
                  <c:v>0.0352166498774902</c:v>
                </c:pt>
                <c:pt idx="1">
                  <c:v>0.00783542225651268</c:v>
                </c:pt>
                <c:pt idx="2">
                  <c:v>0.0192929452799566</c:v>
                </c:pt>
                <c:pt idx="3">
                  <c:v>0.00479772197853023</c:v>
                </c:pt>
                <c:pt idx="4">
                  <c:v>0.0486513138071776</c:v>
                </c:pt>
                <c:pt idx="5">
                  <c:v>0.002773577166574</c:v>
                </c:pt>
                <c:pt idx="6">
                  <c:v>0.00529280615943728</c:v>
                </c:pt>
                <c:pt idx="7">
                  <c:v>-0.00864067202836782</c:v>
                </c:pt>
                <c:pt idx="8">
                  <c:v>-0.0205997940566771</c:v>
                </c:pt>
                <c:pt idx="9">
                  <c:v>-0.0140278291590552</c:v>
                </c:pt>
              </c:numCache>
            </c:numRef>
          </c:val>
        </c:ser>
        <c:ser>
          <c:idx val="5"/>
          <c:order val="3"/>
          <c:tx>
            <c:strRef>
              <c:f>Feuil1!$F$15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Feuil1!$F$16:$F$25</c:f>
              <c:numCache>
                <c:formatCode>0.000</c:formatCode>
                <c:ptCount val="10"/>
                <c:pt idx="0">
                  <c:v>0.0117355540279669</c:v>
                </c:pt>
                <c:pt idx="2">
                  <c:v>0.0134107630540021</c:v>
                </c:pt>
                <c:pt idx="4">
                  <c:v>0.0108627529177778</c:v>
                </c:pt>
                <c:pt idx="5">
                  <c:v>-0.0165821980512375</c:v>
                </c:pt>
                <c:pt idx="6">
                  <c:v>0.00529280615943728</c:v>
                </c:pt>
                <c:pt idx="7">
                  <c:v>-0.00864067202836782</c:v>
                </c:pt>
                <c:pt idx="8">
                  <c:v>-0.0187156501821255</c:v>
                </c:pt>
                <c:pt idx="9">
                  <c:v>0.00133192625015899</c:v>
                </c:pt>
              </c:numCache>
            </c:numRef>
          </c:val>
        </c:ser>
        <c:ser>
          <c:idx val="6"/>
          <c:order val="4"/>
          <c:tx>
            <c:strRef>
              <c:f>Feuil1!$G$15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Feuil1!$G$16:$G$25</c:f>
              <c:numCache>
                <c:formatCode>0.000</c:formatCode>
                <c:ptCount val="10"/>
                <c:pt idx="0">
                  <c:v>0.027529821211199</c:v>
                </c:pt>
                <c:pt idx="2">
                  <c:v>0.0134107630540021</c:v>
                </c:pt>
                <c:pt idx="5">
                  <c:v>-0.0200893057929301</c:v>
                </c:pt>
                <c:pt idx="6">
                  <c:v>-0.00943045066126902</c:v>
                </c:pt>
                <c:pt idx="7">
                  <c:v>-0.0238806385851047</c:v>
                </c:pt>
                <c:pt idx="8">
                  <c:v>-0.0301451119629075</c:v>
                </c:pt>
                <c:pt idx="9">
                  <c:v>-0.0140278291590552</c:v>
                </c:pt>
              </c:numCache>
            </c:numRef>
          </c:val>
        </c:ser>
        <c:ser>
          <c:idx val="7"/>
          <c:order val="5"/>
          <c:tx>
            <c:strRef>
              <c:f>Feuil1!$H$15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Feuil1!$H$16:$H$25</c:f>
              <c:numCache>
                <c:formatCode>0.000</c:formatCode>
                <c:ptCount val="10"/>
                <c:pt idx="0">
                  <c:v>0.0177259177171547</c:v>
                </c:pt>
                <c:pt idx="1">
                  <c:v>0.00783542225651268</c:v>
                </c:pt>
                <c:pt idx="2">
                  <c:v>0.0346000621239404</c:v>
                </c:pt>
                <c:pt idx="3">
                  <c:v>-0.00542144320315563</c:v>
                </c:pt>
                <c:pt idx="4">
                  <c:v>0.0186880904297344</c:v>
                </c:pt>
                <c:pt idx="5">
                  <c:v>-0.00283030035142451</c:v>
                </c:pt>
                <c:pt idx="6">
                  <c:v>0.00529280615943728</c:v>
                </c:pt>
                <c:pt idx="7">
                  <c:v>0.0203230239069487</c:v>
                </c:pt>
                <c:pt idx="8">
                  <c:v>0.00683845429026242</c:v>
                </c:pt>
                <c:pt idx="9">
                  <c:v>0.0193959263278944</c:v>
                </c:pt>
              </c:numCache>
            </c:numRef>
          </c:val>
        </c:ser>
        <c:ser>
          <c:idx val="8"/>
          <c:order val="6"/>
          <c:tx>
            <c:strRef>
              <c:f>Feuil1!$I$15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Feuil1!$I$16:$I$25</c:f>
              <c:numCache>
                <c:formatCode>0.000</c:formatCode>
                <c:ptCount val="10"/>
                <c:pt idx="0">
                  <c:v>0.0117355540279669</c:v>
                </c:pt>
                <c:pt idx="1">
                  <c:v>0.0158043519277879</c:v>
                </c:pt>
                <c:pt idx="2">
                  <c:v>0.0346000621239404</c:v>
                </c:pt>
                <c:pt idx="3">
                  <c:v>-0.00542144320315563</c:v>
                </c:pt>
                <c:pt idx="4">
                  <c:v>0.0486513138071776</c:v>
                </c:pt>
                <c:pt idx="5">
                  <c:v>-0.00850743324311498</c:v>
                </c:pt>
                <c:pt idx="6">
                  <c:v>0.00529280615943728</c:v>
                </c:pt>
                <c:pt idx="7">
                  <c:v>-0.00121665394916093</c:v>
                </c:pt>
                <c:pt idx="8">
                  <c:v>0.0156123785977678</c:v>
                </c:pt>
                <c:pt idx="9">
                  <c:v>0.00633345348865255</c:v>
                </c:pt>
              </c:numCache>
            </c:numRef>
          </c:val>
        </c:ser>
        <c:ser>
          <c:idx val="9"/>
          <c:order val="7"/>
          <c:tx>
            <c:strRef>
              <c:f>Feuil1!$J$15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Feuil1!$J$16:$J$25</c:f>
              <c:numCache>
                <c:formatCode>0.000</c:formatCode>
                <c:ptCount val="10"/>
                <c:pt idx="0">
                  <c:v>0.0333076600701587</c:v>
                </c:pt>
                <c:pt idx="1">
                  <c:v>-0.00192441503264362</c:v>
                </c:pt>
                <c:pt idx="2">
                  <c:v>0.0327159182493888</c:v>
                </c:pt>
                <c:pt idx="5">
                  <c:v>-0.00850743324311498</c:v>
                </c:pt>
                <c:pt idx="6">
                  <c:v>0.0064049565288049</c:v>
                </c:pt>
                <c:pt idx="7">
                  <c:v>0.00463251839710565</c:v>
                </c:pt>
                <c:pt idx="8">
                  <c:v>-0.00211638836266403</c:v>
                </c:pt>
                <c:pt idx="9">
                  <c:v>0.00300551013972505</c:v>
                </c:pt>
              </c:numCache>
            </c:numRef>
          </c:val>
        </c:ser>
        <c:ser>
          <c:idx val="10"/>
          <c:order val="8"/>
          <c:tx>
            <c:strRef>
              <c:f>Feuil1!$K$15</c:f>
              <c:strCache>
                <c:ptCount val="1"/>
                <c:pt idx="0">
                  <c:v>12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Feuil1!$K$16:$K$25</c:f>
              <c:numCache>
                <c:formatCode>0.000</c:formatCode>
                <c:ptCount val="10"/>
                <c:pt idx="0">
                  <c:v>0.00769557622622718</c:v>
                </c:pt>
                <c:pt idx="1">
                  <c:v>-0.0204078207266567</c:v>
                </c:pt>
                <c:pt idx="2">
                  <c:v>0.0134107630540021</c:v>
                </c:pt>
                <c:pt idx="5">
                  <c:v>-0.0319885290926378</c:v>
                </c:pt>
                <c:pt idx="6">
                  <c:v>-0.0294693000997745</c:v>
                </c:pt>
                <c:pt idx="7">
                  <c:v>-0.0348760228865679</c:v>
                </c:pt>
                <c:pt idx="8">
                  <c:v>-0.0399049492520638</c:v>
                </c:pt>
                <c:pt idx="9">
                  <c:v>-0.0140278291590552</c:v>
                </c:pt>
              </c:numCache>
            </c:numRef>
          </c:val>
        </c:ser>
        <c:ser>
          <c:idx val="11"/>
          <c:order val="9"/>
          <c:tx>
            <c:strRef>
              <c:f>Feuil1!$L$15</c:f>
              <c:strCache>
                <c:ptCount val="1"/>
                <c:pt idx="0">
                  <c:v>13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Feuil1!$L$16:$L$25</c:f>
              <c:numCache>
                <c:formatCode>0.000</c:formatCode>
                <c:ptCount val="10"/>
                <c:pt idx="0">
                  <c:v>0.0137415367255658</c:v>
                </c:pt>
                <c:pt idx="1">
                  <c:v>0.0158043519277879</c:v>
                </c:pt>
                <c:pt idx="2">
                  <c:v>0.0114321970719142</c:v>
                </c:pt>
                <c:pt idx="3">
                  <c:v>-0.0158868768813207</c:v>
                </c:pt>
                <c:pt idx="4">
                  <c:v>-0.0134965929416668</c:v>
                </c:pt>
                <c:pt idx="5">
                  <c:v>-0.00509225589130247</c:v>
                </c:pt>
                <c:pt idx="6">
                  <c:v>-0.0059882042502517</c:v>
                </c:pt>
                <c:pt idx="7">
                  <c:v>-0.0285589008628753</c:v>
                </c:pt>
                <c:pt idx="8">
                  <c:v>-0.0205997940566771</c:v>
                </c:pt>
                <c:pt idx="9">
                  <c:v>-0.0140278291590552</c:v>
                </c:pt>
              </c:numCache>
            </c:numRef>
          </c:val>
        </c:ser>
        <c:ser>
          <c:idx val="12"/>
          <c:order val="10"/>
          <c:tx>
            <c:strRef>
              <c:f>Feuil1!$M$15</c:f>
              <c:strCache>
                <c:ptCount val="1"/>
                <c:pt idx="0">
                  <c:v>14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Feuil1!$M$16:$M$25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0.00783542225651268</c:v>
                </c:pt>
                <c:pt idx="2">
                  <c:v>0.0327159182493888</c:v>
                </c:pt>
                <c:pt idx="3">
                  <c:v>-0.0158868768813207</c:v>
                </c:pt>
                <c:pt idx="4">
                  <c:v>0.0263749190960254</c:v>
                </c:pt>
                <c:pt idx="5">
                  <c:v>0.002773577166574</c:v>
                </c:pt>
                <c:pt idx="6">
                  <c:v>-0.0059882042502517</c:v>
                </c:pt>
                <c:pt idx="7">
                  <c:v>-0.00864067202836782</c:v>
                </c:pt>
                <c:pt idx="8">
                  <c:v>-0.0168396451833703</c:v>
                </c:pt>
                <c:pt idx="9">
                  <c:v>-0.0105672970495487</c:v>
                </c:pt>
              </c:numCache>
            </c:numRef>
          </c:val>
        </c:ser>
        <c:ser>
          <c:idx val="13"/>
          <c:order val="11"/>
          <c:tx>
            <c:strRef>
              <c:f>Feuil1!$N$15</c:f>
              <c:strCache>
                <c:ptCount val="1"/>
                <c:pt idx="0">
                  <c:v>15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Feuil1!$N$16:$N$25</c:f>
              <c:numCache>
                <c:formatCode>0.000</c:formatCode>
                <c:ptCount val="10"/>
                <c:pt idx="0">
                  <c:v>0.00769557622622718</c:v>
                </c:pt>
                <c:pt idx="1">
                  <c:v>-0.000282467965666777</c:v>
                </c:pt>
                <c:pt idx="2">
                  <c:v>0.0231706003431584</c:v>
                </c:pt>
                <c:pt idx="3">
                  <c:v>-0.00335828263938231</c:v>
                </c:pt>
                <c:pt idx="4">
                  <c:v>0.0339280569864713</c:v>
                </c:pt>
                <c:pt idx="5">
                  <c:v>-0.0142597621322063</c:v>
                </c:pt>
                <c:pt idx="6">
                  <c:v>-0.0059882042502517</c:v>
                </c:pt>
                <c:pt idx="7">
                  <c:v>-0.0223323500222441</c:v>
                </c:pt>
                <c:pt idx="8">
                  <c:v>-0.0112597678025337</c:v>
                </c:pt>
                <c:pt idx="9">
                  <c:v>0.00300551013972505</c:v>
                </c:pt>
              </c:numCache>
            </c:numRef>
          </c:val>
        </c:ser>
        <c:ser>
          <c:idx val="14"/>
          <c:order val="12"/>
          <c:tx>
            <c:strRef>
              <c:f>Feuil1!$O$15</c:f>
              <c:strCache>
                <c:ptCount val="1"/>
                <c:pt idx="0">
                  <c:v>56-21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Feuil1!$O$16:$O$25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0.0205164540156015</c:v>
                </c:pt>
                <c:pt idx="2">
                  <c:v>0.0250965213791969</c:v>
                </c:pt>
                <c:pt idx="4">
                  <c:v>0.00289382324650256</c:v>
                </c:pt>
                <c:pt idx="5">
                  <c:v>-0.0319885290926378</c:v>
                </c:pt>
                <c:pt idx="6">
                  <c:v>-0.0175700768000668</c:v>
                </c:pt>
                <c:pt idx="7">
                  <c:v>-0.0238806385851047</c:v>
                </c:pt>
                <c:pt idx="8">
                  <c:v>-0.0243927830738162</c:v>
                </c:pt>
                <c:pt idx="9">
                  <c:v>-0.0140278291590552</c:v>
                </c:pt>
              </c:numCache>
            </c:numRef>
          </c:val>
        </c:ser>
        <c:ser>
          <c:idx val="15"/>
          <c:order val="13"/>
          <c:tx>
            <c:strRef>
              <c:f>Feuil1!$P$15</c:f>
              <c:strCache>
                <c:ptCount val="1"/>
                <c:pt idx="0">
                  <c:v>30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Feuil1!$P$16:$P$25</c:f>
              <c:numCache>
                <c:formatCode>0.000</c:formatCode>
                <c:ptCount val="10"/>
                <c:pt idx="0">
                  <c:v>0.0177259177171547</c:v>
                </c:pt>
                <c:pt idx="1">
                  <c:v>0.00783542225651268</c:v>
                </c:pt>
                <c:pt idx="2">
                  <c:v>0.0134107630540021</c:v>
                </c:pt>
                <c:pt idx="3">
                  <c:v>-0.0158868768813207</c:v>
                </c:pt>
                <c:pt idx="4">
                  <c:v>0.0263749190960254</c:v>
                </c:pt>
                <c:pt idx="5">
                  <c:v>0.002773577166574</c:v>
                </c:pt>
                <c:pt idx="6">
                  <c:v>0.0162881904609005</c:v>
                </c:pt>
                <c:pt idx="7">
                  <c:v>-0.00565581847890573</c:v>
                </c:pt>
                <c:pt idx="8">
                  <c:v>-0.0149717090482511</c:v>
                </c:pt>
                <c:pt idx="9">
                  <c:v>0.00300551013972505</c:v>
                </c:pt>
              </c:numCache>
            </c:numRef>
          </c:val>
        </c:ser>
        <c:ser>
          <c:idx val="16"/>
          <c:order val="14"/>
          <c:tx>
            <c:strRef>
              <c:f>Feuil1!$Q$15</c:f>
              <c:strCache>
                <c:ptCount val="1"/>
                <c:pt idx="0">
                  <c:v>31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Feuil1!$Q$16:$Q$25</c:f>
              <c:numCache>
                <c:formatCode>0.000</c:formatCode>
                <c:ptCount val="10"/>
                <c:pt idx="0">
                  <c:v>0.0097202627926416</c:v>
                </c:pt>
                <c:pt idx="1">
                  <c:v>0.0158043519277879</c:v>
                </c:pt>
                <c:pt idx="2">
                  <c:v>0.0173410566824346</c:v>
                </c:pt>
                <c:pt idx="3">
                  <c:v>-0.0158868768813207</c:v>
                </c:pt>
                <c:pt idx="4">
                  <c:v>0.0339280569864713</c:v>
                </c:pt>
                <c:pt idx="5">
                  <c:v>0.002773577166574</c:v>
                </c:pt>
                <c:pt idx="6">
                  <c:v>0.014111271206626</c:v>
                </c:pt>
                <c:pt idx="7">
                  <c:v>0.00463251839710565</c:v>
                </c:pt>
                <c:pt idx="8">
                  <c:v>-0.000310587499401604</c:v>
                </c:pt>
                <c:pt idx="9">
                  <c:v>0.00300551013972505</c:v>
                </c:pt>
              </c:numCache>
            </c:numRef>
          </c:val>
        </c:ser>
        <c:ser>
          <c:idx val="17"/>
          <c:order val="15"/>
          <c:tx>
            <c:strRef>
              <c:f>Feuil1!$R$15</c:f>
              <c:strCache>
                <c:ptCount val="1"/>
                <c:pt idx="0">
                  <c:v>32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Feuil1!$R$16:$R$25</c:f>
              <c:numCache>
                <c:formatCode>0.000</c:formatCode>
                <c:ptCount val="10"/>
                <c:pt idx="0">
                  <c:v>-0.0109643360672096</c:v>
                </c:pt>
                <c:pt idx="1">
                  <c:v>-0.000282467965666777</c:v>
                </c:pt>
                <c:pt idx="2">
                  <c:v>-0.00679262303428474</c:v>
                </c:pt>
                <c:pt idx="3">
                  <c:v>-0.0266107422730939</c:v>
                </c:pt>
                <c:pt idx="4">
                  <c:v>0.0263749190960254</c:v>
                </c:pt>
                <c:pt idx="5">
                  <c:v>-0.0319885290926378</c:v>
                </c:pt>
                <c:pt idx="6">
                  <c:v>-0.0175700768000668</c:v>
                </c:pt>
                <c:pt idx="7">
                  <c:v>-0.0238806385851047</c:v>
                </c:pt>
                <c:pt idx="8">
                  <c:v>-0.0205997940566771</c:v>
                </c:pt>
                <c:pt idx="9">
                  <c:v>-0.0299507952562246</c:v>
                </c:pt>
              </c:numCache>
            </c:numRef>
          </c:val>
        </c:ser>
        <c:ser>
          <c:idx val="18"/>
          <c:order val="16"/>
          <c:tx>
            <c:strRef>
              <c:f>Feuil1!$S$15</c:f>
              <c:strCache>
                <c:ptCount val="1"/>
                <c:pt idx="0">
                  <c:v>33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Feuil1!$S$16:$S$25</c:f>
              <c:numCache>
                <c:formatCode>0.000</c:formatCode>
                <c:ptCount val="10"/>
                <c:pt idx="0">
                  <c:v>0.00769557622622718</c:v>
                </c:pt>
                <c:pt idx="1">
                  <c:v>0.0236296894397445</c:v>
                </c:pt>
                <c:pt idx="2">
                  <c:v>0.0231706003431584</c:v>
                </c:pt>
                <c:pt idx="3">
                  <c:v>-0.0244446805165861</c:v>
                </c:pt>
                <c:pt idx="4">
                  <c:v>-0.0052240669756769</c:v>
                </c:pt>
                <c:pt idx="5">
                  <c:v>0.00165857146578263</c:v>
                </c:pt>
                <c:pt idx="6">
                  <c:v>-0.0059882042502517</c:v>
                </c:pt>
                <c:pt idx="7">
                  <c:v>-0.0192522344030337</c:v>
                </c:pt>
                <c:pt idx="8">
                  <c:v>-0.0149717090482511</c:v>
                </c:pt>
                <c:pt idx="9">
                  <c:v>0.00300551013972505</c:v>
                </c:pt>
              </c:numCache>
            </c:numRef>
          </c:val>
        </c:ser>
        <c:ser>
          <c:idx val="19"/>
          <c:order val="17"/>
          <c:tx>
            <c:strRef>
              <c:f>Feuil1!$T$15</c:f>
              <c:strCache>
                <c:ptCount val="1"/>
                <c:pt idx="0">
                  <c:v>34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Feuil1!$T$16:$T$25</c:f>
              <c:numCache>
                <c:formatCode>0.000</c:formatCode>
                <c:ptCount val="10"/>
                <c:pt idx="0">
                  <c:v>-0.0109643360672096</c:v>
                </c:pt>
                <c:pt idx="1">
                  <c:v>-0.0152883765906251</c:v>
                </c:pt>
                <c:pt idx="2">
                  <c:v>-0.00679262303428474</c:v>
                </c:pt>
                <c:pt idx="3">
                  <c:v>-0.0376061265745571</c:v>
                </c:pt>
                <c:pt idx="4">
                  <c:v>0.00769270612827122</c:v>
                </c:pt>
                <c:pt idx="5">
                  <c:v>-0.0344080032160507</c:v>
                </c:pt>
                <c:pt idx="6">
                  <c:v>-0.0294693000997745</c:v>
                </c:pt>
                <c:pt idx="7">
                  <c:v>-0.0396749057683365</c:v>
                </c:pt>
                <c:pt idx="8">
                  <c:v>-0.0301451119629075</c:v>
                </c:pt>
                <c:pt idx="9">
                  <c:v>-0.031756596119487</c:v>
                </c:pt>
              </c:numCache>
            </c:numRef>
          </c:val>
        </c:ser>
        <c:ser>
          <c:idx val="20"/>
          <c:order val="18"/>
          <c:tx>
            <c:strRef>
              <c:f>Feuil1!$U$15</c:f>
              <c:strCache>
                <c:ptCount val="1"/>
                <c:pt idx="0">
                  <c:v>35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Feuil1!$U$16:$U$25</c:f>
              <c:numCache>
                <c:formatCode>0.000</c:formatCode>
                <c:ptCount val="10"/>
                <c:pt idx="0">
                  <c:v>0.00566140631577383</c:v>
                </c:pt>
                <c:pt idx="1">
                  <c:v>-0.000282467965666777</c:v>
                </c:pt>
                <c:pt idx="2">
                  <c:v>0.0114321970719142</c:v>
                </c:pt>
                <c:pt idx="3">
                  <c:v>-0.000281803550744586</c:v>
                </c:pt>
                <c:pt idx="4">
                  <c:v>0.0339280569864713</c:v>
                </c:pt>
                <c:pt idx="5">
                  <c:v>-0.0177480899780276</c:v>
                </c:pt>
                <c:pt idx="6">
                  <c:v>-0.0175700768000668</c:v>
                </c:pt>
                <c:pt idx="7">
                  <c:v>-0.00864067202836782</c:v>
                </c:pt>
                <c:pt idx="8">
                  <c:v>-0.00575067301775789</c:v>
                </c:pt>
                <c:pt idx="9">
                  <c:v>0.00300551013972505</c:v>
                </c:pt>
              </c:numCache>
            </c:numRef>
          </c:val>
        </c:ser>
        <c:ser>
          <c:idx val="21"/>
          <c:order val="19"/>
          <c:tx>
            <c:strRef>
              <c:f>Feuil1!$V$15</c:f>
              <c:strCache>
                <c:ptCount val="1"/>
                <c:pt idx="0">
                  <c:v>36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Feuil1!$V$16:$V$25</c:f>
              <c:numCache>
                <c:formatCode>0.000</c:formatCode>
                <c:ptCount val="10"/>
                <c:pt idx="0">
                  <c:v>0.00566140631577383</c:v>
                </c:pt>
                <c:pt idx="1">
                  <c:v>0.0236296894397445</c:v>
                </c:pt>
                <c:pt idx="2">
                  <c:v>0.0327159182493888</c:v>
                </c:pt>
                <c:pt idx="3">
                  <c:v>-0.00335828263938231</c:v>
                </c:pt>
                <c:pt idx="4">
                  <c:v>0.0186880904297344</c:v>
                </c:pt>
                <c:pt idx="5">
                  <c:v>0.002773577166574</c:v>
                </c:pt>
                <c:pt idx="6">
                  <c:v>0.00529280615943728</c:v>
                </c:pt>
                <c:pt idx="7">
                  <c:v>-0.0238806385851047</c:v>
                </c:pt>
                <c:pt idx="8">
                  <c:v>-0.022492147734382</c:v>
                </c:pt>
                <c:pt idx="9">
                  <c:v>-0.00542765739713769</c:v>
                </c:pt>
              </c:numCache>
            </c:numRef>
          </c:val>
        </c:ser>
        <c:ser>
          <c:idx val="22"/>
          <c:order val="20"/>
          <c:tx>
            <c:strRef>
              <c:f>Feuil1!$W$15</c:f>
              <c:strCache>
                <c:ptCount val="1"/>
                <c:pt idx="0">
                  <c:v>37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Feuil1!$W$16:$W$25</c:f>
              <c:numCache>
                <c:formatCode>0.000</c:formatCode>
                <c:ptCount val="10"/>
                <c:pt idx="0">
                  <c:v>0.0117355540279669</c:v>
                </c:pt>
                <c:pt idx="1">
                  <c:v>0.0236296894397445</c:v>
                </c:pt>
                <c:pt idx="2">
                  <c:v>0.0231706003431584</c:v>
                </c:pt>
                <c:pt idx="3">
                  <c:v>-0.0158868768813207</c:v>
                </c:pt>
                <c:pt idx="4">
                  <c:v>0.0186880904297344</c:v>
                </c:pt>
                <c:pt idx="5">
                  <c:v>-0.0189171202448792</c:v>
                </c:pt>
                <c:pt idx="6">
                  <c:v>-0.00484682519144242</c:v>
                </c:pt>
                <c:pt idx="7">
                  <c:v>-0.00864067202836782</c:v>
                </c:pt>
                <c:pt idx="8">
                  <c:v>-0.000310587499401604</c:v>
                </c:pt>
              </c:numCache>
            </c:numRef>
          </c:val>
        </c:ser>
        <c:ser>
          <c:idx val="23"/>
          <c:order val="21"/>
          <c:tx>
            <c:strRef>
              <c:f>Feuil1!$X$15</c:f>
              <c:strCache>
                <c:ptCount val="1"/>
                <c:pt idx="0">
                  <c:v>38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Feuil1!$X$16:$X$25</c:f>
              <c:numCache>
                <c:formatCode>0.000</c:formatCode>
                <c:ptCount val="10"/>
                <c:pt idx="0">
                  <c:v>0.0157382964816408</c:v>
                </c:pt>
                <c:pt idx="1">
                  <c:v>0.00783542225651268</c:v>
                </c:pt>
                <c:pt idx="2">
                  <c:v>0.0289229292322497</c:v>
                </c:pt>
                <c:pt idx="3">
                  <c:v>-0.00853467862729862</c:v>
                </c:pt>
                <c:pt idx="4">
                  <c:v>0.0339280569864713</c:v>
                </c:pt>
                <c:pt idx="5">
                  <c:v>-0.00850743324311498</c:v>
                </c:pt>
                <c:pt idx="6">
                  <c:v>-0.0059882042502517</c:v>
                </c:pt>
                <c:pt idx="7">
                  <c:v>-0.00714568094141654</c:v>
                </c:pt>
                <c:pt idx="8">
                  <c:v>-0.00211638836266403</c:v>
                </c:pt>
                <c:pt idx="9">
                  <c:v>-0.00203471449979831</c:v>
                </c:pt>
              </c:numCache>
            </c:numRef>
          </c:val>
        </c:ser>
        <c:ser>
          <c:idx val="24"/>
          <c:order val="22"/>
          <c:tx>
            <c:strRef>
              <c:f>Feuil1!$Y$15</c:f>
              <c:strCache>
                <c:ptCount val="1"/>
                <c:pt idx="0">
                  <c:v>607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Feuil1!$Y$16:$Y$25</c:f>
              <c:numCache>
                <c:formatCode>0.000</c:formatCode>
                <c:ptCount val="10"/>
                <c:pt idx="5">
                  <c:v>-0.00736605418430569</c:v>
                </c:pt>
                <c:pt idx="6">
                  <c:v>-0.0059882042502517</c:v>
                </c:pt>
                <c:pt idx="7">
                  <c:v>-0.0238806385851047</c:v>
                </c:pt>
                <c:pt idx="8">
                  <c:v>-0.0301451119629075</c:v>
                </c:pt>
                <c:pt idx="9">
                  <c:v>-0.031756596119487</c:v>
                </c:pt>
              </c:numCache>
            </c:numRef>
          </c:val>
        </c:ser>
        <c:ser>
          <c:idx val="25"/>
          <c:order val="23"/>
          <c:tx>
            <c:strRef>
              <c:f>Feuil1!$Z$15</c:f>
              <c:strCache>
                <c:ptCount val="1"/>
                <c:pt idx="0">
                  <c:v>555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Feuil1!$Z$16:$Z$25</c:f>
              <c:numCache>
                <c:formatCode>0.000</c:formatCode>
                <c:ptCount val="10"/>
                <c:pt idx="5">
                  <c:v>-0.0189171202448792</c:v>
                </c:pt>
                <c:pt idx="6">
                  <c:v>-0.0059882042502517</c:v>
                </c:pt>
                <c:pt idx="7">
                  <c:v>0.00608258479233847</c:v>
                </c:pt>
                <c:pt idx="8">
                  <c:v>-0.00211638836266403</c:v>
                </c:pt>
                <c:pt idx="9">
                  <c:v>0.00300551013972505</c:v>
                </c:pt>
              </c:numCache>
            </c:numRef>
          </c:val>
        </c:ser>
        <c:ser>
          <c:idx val="26"/>
          <c:order val="24"/>
          <c:tx>
            <c:strRef>
              <c:f>Feuil1!$AA$15</c:f>
              <c:strCache>
                <c:ptCount val="1"/>
                <c:pt idx="0">
                  <c:v>520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Feuil1!$AA$16:$AA$25</c:f>
              <c:numCache>
                <c:formatCode>0.000</c:formatCode>
                <c:ptCount val="10"/>
                <c:pt idx="5">
                  <c:v>-0.0442229855096494</c:v>
                </c:pt>
                <c:pt idx="6">
                  <c:v>-0.0294693000997745</c:v>
                </c:pt>
                <c:pt idx="7">
                  <c:v>-0.0238806385851047</c:v>
                </c:pt>
                <c:pt idx="8">
                  <c:v>-0.0205997940566771</c:v>
                </c:pt>
                <c:pt idx="9">
                  <c:v>-0.0140278291590552</c:v>
                </c:pt>
              </c:numCache>
            </c:numRef>
          </c:val>
        </c:ser>
        <c:ser>
          <c:idx val="27"/>
          <c:order val="25"/>
          <c:tx>
            <c:strRef>
              <c:f>Feuil1!$AB$15</c:f>
              <c:strCache>
                <c:ptCount val="1"/>
                <c:pt idx="0">
                  <c:v>604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Feuil1!$AB$16:$AB$25</c:f>
              <c:numCache>
                <c:formatCode>0.000</c:formatCode>
                <c:ptCount val="10"/>
                <c:pt idx="5">
                  <c:v>0.002773577166574</c:v>
                </c:pt>
                <c:pt idx="6">
                  <c:v>0.0162881904609005</c:v>
                </c:pt>
                <c:pt idx="7">
                  <c:v>0.00752782566651944</c:v>
                </c:pt>
                <c:pt idx="8">
                  <c:v>-0.00941562710416343</c:v>
                </c:pt>
                <c:pt idx="9">
                  <c:v>0.0145434235334823</c:v>
                </c:pt>
              </c:numCache>
            </c:numRef>
          </c:val>
        </c:ser>
        <c:ser>
          <c:idx val="28"/>
          <c:order val="26"/>
          <c:tx>
            <c:strRef>
              <c:f>Feuil1!$AC$15</c:f>
              <c:strCache>
                <c:ptCount val="1"/>
                <c:pt idx="0">
                  <c:v>512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Feuil1!$AC$16:$AC$25</c:f>
              <c:numCache>
                <c:formatCode>0.000</c:formatCode>
                <c:ptCount val="10"/>
                <c:pt idx="6">
                  <c:v>0.00529280615943728</c:v>
                </c:pt>
              </c:numCache>
            </c:numRef>
          </c:val>
        </c:ser>
        <c:ser>
          <c:idx val="29"/>
          <c:order val="27"/>
          <c:tx>
            <c:strRef>
              <c:f>Feuil1!$AD$15</c:f>
              <c:strCache>
                <c:ptCount val="1"/>
                <c:pt idx="0">
                  <c:v>15b-2d-1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Feuil1!$AD$16:$AD$25</c:f>
              <c:numCache>
                <c:formatCode>0.000</c:formatCode>
                <c:ptCount val="10"/>
                <c:pt idx="2">
                  <c:v>-0.00679262303428474</c:v>
                </c:pt>
                <c:pt idx="5">
                  <c:v>-0.0307838279542671</c:v>
                </c:pt>
                <c:pt idx="6">
                  <c:v>-0.011740533139343</c:v>
                </c:pt>
                <c:pt idx="7">
                  <c:v>-0.0238806385851047</c:v>
                </c:pt>
                <c:pt idx="8">
                  <c:v>-0.0205997940566771</c:v>
                </c:pt>
                <c:pt idx="9">
                  <c:v>-0.0140278291590552</c:v>
                </c:pt>
              </c:numCache>
            </c:numRef>
          </c:val>
        </c:ser>
        <c:ser>
          <c:idx val="30"/>
          <c:order val="28"/>
          <c:tx>
            <c:strRef>
              <c:f>Feuil1!$AE$15</c:f>
              <c:strCache>
                <c:ptCount val="1"/>
                <c:pt idx="0">
                  <c:v>15b-2d-2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Feuil1!$AE$16:$AE$25</c:f>
              <c:numCache>
                <c:formatCode>0.000</c:formatCode>
                <c:ptCount val="10"/>
                <c:pt idx="5">
                  <c:v>-0.00283030035142451</c:v>
                </c:pt>
                <c:pt idx="6">
                  <c:v>-0.0059882042502517</c:v>
                </c:pt>
                <c:pt idx="7">
                  <c:v>-0.00121665394916093</c:v>
                </c:pt>
                <c:pt idx="8">
                  <c:v>-0.00211638836266403</c:v>
                </c:pt>
                <c:pt idx="9">
                  <c:v>0.00300551013972505</c:v>
                </c:pt>
              </c:numCache>
            </c:numRef>
          </c:val>
        </c:ser>
        <c:ser>
          <c:idx val="31"/>
          <c:order val="29"/>
          <c:tx>
            <c:strRef>
              <c:f>Feuil1!$AF$15</c:f>
              <c:strCache>
                <c:ptCount val="1"/>
                <c:pt idx="0">
                  <c:v>15b-2d-3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Feuil1!$B$16:$B$25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Feuil1!$AF$16:$AF$25</c:f>
              <c:numCache>
                <c:formatCode>0.000</c:formatCode>
                <c:ptCount val="10"/>
                <c:pt idx="3">
                  <c:v>-0.0266107422730939</c:v>
                </c:pt>
                <c:pt idx="4">
                  <c:v>0.0339280569864713</c:v>
                </c:pt>
              </c:numCache>
            </c:numRef>
          </c:val>
        </c:ser>
        <c:marker val="1"/>
        <c:axId val="351920808"/>
        <c:axId val="351926248"/>
      </c:lineChart>
      <c:catAx>
        <c:axId val="3519208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51926248"/>
        <c:crosses val="autoZero"/>
        <c:auto val="1"/>
        <c:lblAlgn val="ctr"/>
        <c:lblOffset val="100"/>
        <c:tickLblSkip val="1"/>
        <c:tickMarkSkip val="1"/>
      </c:catAx>
      <c:valAx>
        <c:axId val="351926248"/>
        <c:scaling>
          <c:orientation val="minMax"/>
          <c:max val="0.0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351920808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826280623608"/>
          <c:y val="0.0137931034482759"/>
          <c:w val="0.162583518930958"/>
          <c:h val="0.9793127884876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12700</xdr:rowOff>
    </xdr:from>
    <xdr:to>
      <xdr:col>8</xdr:col>
      <xdr:colOff>749300</xdr:colOff>
      <xdr:row>63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F40"/>
  <sheetViews>
    <sheetView tabSelected="1" topLeftCell="A25" workbookViewId="0">
      <selection activeCell="L62" sqref="L62"/>
    </sheetView>
  </sheetViews>
  <sheetFormatPr baseColWidth="10" defaultColWidth="10.83203125" defaultRowHeight="13"/>
  <sheetData>
    <row r="1" spans="1:32" s="6" customFormat="1"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  <c r="I1" s="6" t="s">
        <v>0</v>
      </c>
      <c r="J1" s="6" t="s">
        <v>0</v>
      </c>
      <c r="K1" s="6" t="s">
        <v>0</v>
      </c>
      <c r="L1" s="6" t="s">
        <v>0</v>
      </c>
      <c r="M1" s="6" t="s">
        <v>0</v>
      </c>
      <c r="N1" s="6" t="s">
        <v>0</v>
      </c>
      <c r="O1" s="6" t="s">
        <v>0</v>
      </c>
      <c r="P1" s="6" t="s">
        <v>0</v>
      </c>
      <c r="Q1" s="6" t="s">
        <v>0</v>
      </c>
      <c r="R1" s="6" t="s">
        <v>0</v>
      </c>
      <c r="S1" s="6" t="s">
        <v>0</v>
      </c>
      <c r="T1" s="6" t="s">
        <v>0</v>
      </c>
      <c r="U1" s="6" t="s">
        <v>0</v>
      </c>
      <c r="V1" s="6" t="s">
        <v>0</v>
      </c>
      <c r="W1" s="6" t="s">
        <v>0</v>
      </c>
      <c r="X1" s="6" t="s">
        <v>0</v>
      </c>
      <c r="Y1" s="6" t="s">
        <v>0</v>
      </c>
      <c r="Z1" s="6" t="s">
        <v>0</v>
      </c>
      <c r="AA1" s="6" t="s">
        <v>0</v>
      </c>
      <c r="AB1" s="6" t="s">
        <v>0</v>
      </c>
      <c r="AC1" s="6" t="s">
        <v>0</v>
      </c>
      <c r="AD1" s="6" t="s">
        <v>1</v>
      </c>
      <c r="AE1" s="6" t="s">
        <v>1</v>
      </c>
      <c r="AF1" s="6" t="s">
        <v>1</v>
      </c>
    </row>
    <row r="2" spans="1:32" s="6" customFormat="1">
      <c r="A2" s="7" t="s">
        <v>17</v>
      </c>
      <c r="B2" s="6">
        <v>28483</v>
      </c>
      <c r="C2" s="6">
        <v>1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12</v>
      </c>
      <c r="L2" s="6">
        <v>13</v>
      </c>
      <c r="M2" s="6">
        <v>14</v>
      </c>
      <c r="N2" s="6">
        <v>15</v>
      </c>
      <c r="O2" s="6" t="s">
        <v>2</v>
      </c>
      <c r="P2" s="6">
        <v>30</v>
      </c>
      <c r="Q2" s="6">
        <v>31</v>
      </c>
      <c r="R2" s="6">
        <v>32</v>
      </c>
      <c r="S2" s="6">
        <v>33</v>
      </c>
      <c r="T2" s="6">
        <v>34</v>
      </c>
      <c r="U2" s="6">
        <v>35</v>
      </c>
      <c r="V2" s="6">
        <v>36</v>
      </c>
      <c r="W2" s="6">
        <v>37</v>
      </c>
      <c r="X2" s="6">
        <v>38</v>
      </c>
      <c r="Y2" s="6">
        <v>607</v>
      </c>
      <c r="Z2" s="6">
        <v>555</v>
      </c>
      <c r="AA2" s="6">
        <v>520</v>
      </c>
      <c r="AB2" s="6">
        <v>604</v>
      </c>
      <c r="AC2" s="6">
        <v>512</v>
      </c>
      <c r="AD2" s="6" t="s">
        <v>3</v>
      </c>
      <c r="AE2" s="6" t="s">
        <v>4</v>
      </c>
      <c r="AF2" s="6" t="s">
        <v>5</v>
      </c>
    </row>
    <row r="3" spans="1:32">
      <c r="A3" s="9">
        <v>210.2413793103448</v>
      </c>
      <c r="B3">
        <v>1</v>
      </c>
      <c r="C3">
        <v>211</v>
      </c>
      <c r="D3">
        <v>217</v>
      </c>
      <c r="E3">
        <v>228</v>
      </c>
      <c r="F3">
        <v>216</v>
      </c>
      <c r="G3">
        <v>224</v>
      </c>
      <c r="H3">
        <v>219</v>
      </c>
      <c r="I3">
        <v>216</v>
      </c>
      <c r="J3">
        <v>227</v>
      </c>
      <c r="K3">
        <v>214</v>
      </c>
      <c r="L3">
        <v>217</v>
      </c>
      <c r="M3">
        <v>215</v>
      </c>
      <c r="N3">
        <v>214</v>
      </c>
      <c r="O3">
        <v>215</v>
      </c>
      <c r="P3">
        <v>219</v>
      </c>
      <c r="Q3">
        <v>215</v>
      </c>
      <c r="R3">
        <v>205</v>
      </c>
      <c r="S3">
        <v>214</v>
      </c>
      <c r="T3">
        <v>205</v>
      </c>
      <c r="U3">
        <v>213</v>
      </c>
      <c r="V3">
        <v>213</v>
      </c>
      <c r="W3">
        <v>216</v>
      </c>
      <c r="X3">
        <v>218</v>
      </c>
    </row>
    <row r="4" spans="1:32">
      <c r="A4" s="9">
        <v>26.517241379310338</v>
      </c>
      <c r="B4">
        <v>3</v>
      </c>
      <c r="C4">
        <v>26</v>
      </c>
      <c r="D4">
        <v>27.8</v>
      </c>
      <c r="E4">
        <v>27</v>
      </c>
      <c r="H4">
        <v>27</v>
      </c>
      <c r="I4">
        <v>27.5</v>
      </c>
      <c r="J4">
        <v>26.4</v>
      </c>
      <c r="K4">
        <v>25.3</v>
      </c>
      <c r="L4">
        <v>27.5</v>
      </c>
      <c r="M4">
        <v>27</v>
      </c>
      <c r="N4">
        <v>26.5</v>
      </c>
      <c r="O4">
        <v>27.8</v>
      </c>
      <c r="P4">
        <v>27</v>
      </c>
      <c r="Q4">
        <v>27.5</v>
      </c>
      <c r="R4">
        <v>26.5</v>
      </c>
      <c r="S4">
        <v>28</v>
      </c>
      <c r="T4">
        <v>25.6</v>
      </c>
      <c r="U4">
        <v>26.5</v>
      </c>
      <c r="V4">
        <v>28</v>
      </c>
      <c r="W4">
        <v>28</v>
      </c>
      <c r="X4">
        <v>27</v>
      </c>
    </row>
    <row r="5" spans="1:32">
      <c r="A5" s="9">
        <v>21.331034482758625</v>
      </c>
      <c r="B5">
        <v>4</v>
      </c>
      <c r="C5">
        <v>22</v>
      </c>
      <c r="D5">
        <v>22.9</v>
      </c>
      <c r="E5">
        <v>22.3</v>
      </c>
      <c r="F5">
        <v>22</v>
      </c>
      <c r="G5">
        <v>22</v>
      </c>
      <c r="H5">
        <v>23.1</v>
      </c>
      <c r="I5">
        <v>23.1</v>
      </c>
      <c r="J5">
        <v>23</v>
      </c>
      <c r="K5">
        <v>22</v>
      </c>
      <c r="L5">
        <v>21.9</v>
      </c>
      <c r="M5">
        <v>23</v>
      </c>
      <c r="N5">
        <v>22.5</v>
      </c>
      <c r="O5">
        <v>22.6</v>
      </c>
      <c r="P5">
        <v>22</v>
      </c>
      <c r="Q5">
        <v>22.2</v>
      </c>
      <c r="R5">
        <v>21</v>
      </c>
      <c r="S5">
        <v>22.5</v>
      </c>
      <c r="T5">
        <v>21</v>
      </c>
      <c r="U5">
        <v>21.9</v>
      </c>
      <c r="V5">
        <v>23</v>
      </c>
      <c r="W5">
        <v>22.5</v>
      </c>
      <c r="X5">
        <v>22.8</v>
      </c>
      <c r="AD5">
        <v>21</v>
      </c>
    </row>
    <row r="6" spans="1:32">
      <c r="A6" s="9">
        <v>42.527586206896537</v>
      </c>
      <c r="B6">
        <v>5</v>
      </c>
      <c r="C6">
        <v>41</v>
      </c>
      <c r="D6">
        <v>41.5</v>
      </c>
      <c r="E6">
        <v>43</v>
      </c>
      <c r="H6">
        <v>42</v>
      </c>
      <c r="I6">
        <v>42</v>
      </c>
      <c r="L6">
        <v>41</v>
      </c>
      <c r="M6">
        <v>41</v>
      </c>
      <c r="N6">
        <v>42.2</v>
      </c>
      <c r="P6">
        <v>41</v>
      </c>
      <c r="Q6">
        <v>41</v>
      </c>
      <c r="R6">
        <v>40</v>
      </c>
      <c r="S6">
        <v>40.200000000000003</v>
      </c>
      <c r="T6">
        <v>39</v>
      </c>
      <c r="U6">
        <v>42.5</v>
      </c>
      <c r="V6">
        <v>42.2</v>
      </c>
      <c r="W6">
        <v>41</v>
      </c>
      <c r="X6">
        <v>41.7</v>
      </c>
      <c r="AF6">
        <v>40</v>
      </c>
    </row>
    <row r="7" spans="1:32">
      <c r="A7" s="9">
        <v>26.820689655172409</v>
      </c>
      <c r="B7">
        <v>6</v>
      </c>
      <c r="C7">
        <v>27.7</v>
      </c>
      <c r="D7">
        <v>27.7</v>
      </c>
      <c r="E7">
        <v>30</v>
      </c>
      <c r="F7">
        <v>27.5</v>
      </c>
      <c r="H7">
        <v>28</v>
      </c>
      <c r="I7">
        <v>30</v>
      </c>
      <c r="L7">
        <v>26</v>
      </c>
      <c r="M7">
        <v>28.5</v>
      </c>
      <c r="N7">
        <v>29</v>
      </c>
      <c r="O7">
        <v>27</v>
      </c>
      <c r="P7">
        <v>28.5</v>
      </c>
      <c r="Q7">
        <v>29</v>
      </c>
      <c r="R7">
        <v>28.5</v>
      </c>
      <c r="S7">
        <v>26.5</v>
      </c>
      <c r="T7">
        <v>27.3</v>
      </c>
      <c r="U7">
        <v>29</v>
      </c>
      <c r="V7">
        <v>28</v>
      </c>
      <c r="W7">
        <v>28</v>
      </c>
      <c r="X7">
        <v>29</v>
      </c>
      <c r="AF7">
        <v>29</v>
      </c>
    </row>
    <row r="8" spans="1:32">
      <c r="A8" s="9">
        <v>38.751724137931028</v>
      </c>
      <c r="B8">
        <v>10</v>
      </c>
      <c r="C8">
        <v>37.799999999999997</v>
      </c>
      <c r="D8">
        <v>38</v>
      </c>
      <c r="E8">
        <v>39</v>
      </c>
      <c r="F8">
        <v>37.299999999999997</v>
      </c>
      <c r="G8">
        <v>37</v>
      </c>
      <c r="H8">
        <v>38.5</v>
      </c>
      <c r="I8">
        <v>38</v>
      </c>
      <c r="J8">
        <v>38</v>
      </c>
      <c r="K8">
        <v>36</v>
      </c>
      <c r="L8">
        <v>38.299999999999997</v>
      </c>
      <c r="M8">
        <v>39</v>
      </c>
      <c r="N8">
        <v>37.5</v>
      </c>
      <c r="O8">
        <v>36</v>
      </c>
      <c r="P8">
        <v>39</v>
      </c>
      <c r="Q8">
        <v>39</v>
      </c>
      <c r="R8">
        <v>36</v>
      </c>
      <c r="S8">
        <v>38.9</v>
      </c>
      <c r="T8">
        <v>35.799999999999997</v>
      </c>
      <c r="U8">
        <v>37.200000000000003</v>
      </c>
      <c r="V8">
        <v>39</v>
      </c>
      <c r="W8">
        <v>37.1</v>
      </c>
      <c r="X8">
        <v>38</v>
      </c>
      <c r="Y8">
        <v>38.1</v>
      </c>
      <c r="Z8">
        <v>37.1</v>
      </c>
      <c r="AA8">
        <v>35</v>
      </c>
      <c r="AB8">
        <v>39</v>
      </c>
      <c r="AD8">
        <v>36.1</v>
      </c>
      <c r="AE8">
        <v>38.5</v>
      </c>
    </row>
    <row r="9" spans="1:32">
      <c r="A9" s="9">
        <v>38.527586206896537</v>
      </c>
      <c r="B9">
        <v>11</v>
      </c>
      <c r="C9">
        <v>37</v>
      </c>
      <c r="D9">
        <v>38</v>
      </c>
      <c r="E9">
        <v>39</v>
      </c>
      <c r="F9">
        <v>39</v>
      </c>
      <c r="G9">
        <v>37.700000000000003</v>
      </c>
      <c r="H9">
        <v>39</v>
      </c>
      <c r="I9">
        <v>39</v>
      </c>
      <c r="J9">
        <v>39.1</v>
      </c>
      <c r="K9">
        <v>36</v>
      </c>
      <c r="L9">
        <v>38</v>
      </c>
      <c r="M9">
        <v>38</v>
      </c>
      <c r="N9">
        <v>38</v>
      </c>
      <c r="O9">
        <v>37</v>
      </c>
      <c r="P9">
        <v>40</v>
      </c>
      <c r="Q9">
        <v>39.799999999999997</v>
      </c>
      <c r="R9">
        <v>37</v>
      </c>
      <c r="S9">
        <v>38</v>
      </c>
      <c r="T9">
        <v>36</v>
      </c>
      <c r="U9">
        <v>37</v>
      </c>
      <c r="V9">
        <v>39</v>
      </c>
      <c r="W9">
        <v>38.1</v>
      </c>
      <c r="X9">
        <v>38</v>
      </c>
      <c r="Y9">
        <v>38</v>
      </c>
      <c r="Z9">
        <v>38</v>
      </c>
      <c r="AA9">
        <v>36</v>
      </c>
      <c r="AB9">
        <v>40</v>
      </c>
      <c r="AC9">
        <v>39</v>
      </c>
      <c r="AD9">
        <v>37.5</v>
      </c>
      <c r="AE9">
        <v>38</v>
      </c>
    </row>
    <row r="10" spans="1:32">
      <c r="A10" s="9">
        <v>29.582758620689649</v>
      </c>
      <c r="B10">
        <v>12</v>
      </c>
      <c r="C10">
        <v>29</v>
      </c>
      <c r="D10">
        <v>29</v>
      </c>
      <c r="E10">
        <v>29</v>
      </c>
      <c r="F10">
        <v>29</v>
      </c>
      <c r="G10">
        <v>28</v>
      </c>
      <c r="H10">
        <v>31</v>
      </c>
      <c r="I10">
        <v>29.5</v>
      </c>
      <c r="J10">
        <v>29.9</v>
      </c>
      <c r="K10">
        <v>27.3</v>
      </c>
      <c r="L10">
        <v>27.7</v>
      </c>
      <c r="M10">
        <v>29</v>
      </c>
      <c r="N10">
        <v>28.1</v>
      </c>
      <c r="O10">
        <v>28</v>
      </c>
      <c r="P10">
        <v>29.2</v>
      </c>
      <c r="Q10">
        <v>29.9</v>
      </c>
      <c r="R10">
        <v>28</v>
      </c>
      <c r="S10">
        <v>28.3</v>
      </c>
      <c r="T10">
        <v>27</v>
      </c>
      <c r="U10">
        <v>29</v>
      </c>
      <c r="V10">
        <v>28</v>
      </c>
      <c r="W10">
        <v>29</v>
      </c>
      <c r="X10">
        <v>29.1</v>
      </c>
      <c r="Y10">
        <v>28</v>
      </c>
      <c r="Z10">
        <v>30</v>
      </c>
      <c r="AA10">
        <v>28</v>
      </c>
      <c r="AB10">
        <v>30.1</v>
      </c>
      <c r="AD10">
        <v>28</v>
      </c>
      <c r="AE10">
        <v>29.5</v>
      </c>
    </row>
    <row r="11" spans="1:32">
      <c r="A11" s="9">
        <v>24.11724137931035</v>
      </c>
      <c r="B11">
        <v>13</v>
      </c>
      <c r="C11">
        <v>24</v>
      </c>
      <c r="D11">
        <v>24</v>
      </c>
      <c r="E11">
        <v>23</v>
      </c>
      <c r="F11">
        <v>23.1</v>
      </c>
      <c r="G11">
        <v>22.5</v>
      </c>
      <c r="H11">
        <v>24.5</v>
      </c>
      <c r="I11">
        <v>25</v>
      </c>
      <c r="J11">
        <v>24</v>
      </c>
      <c r="K11">
        <v>22</v>
      </c>
      <c r="L11">
        <v>23</v>
      </c>
      <c r="M11">
        <v>23.2</v>
      </c>
      <c r="N11">
        <v>23.5</v>
      </c>
      <c r="O11">
        <v>22.8</v>
      </c>
      <c r="P11">
        <v>23.3</v>
      </c>
      <c r="Q11">
        <v>24.1</v>
      </c>
      <c r="R11">
        <v>23</v>
      </c>
      <c r="S11">
        <v>23.3</v>
      </c>
      <c r="T11">
        <v>22.5</v>
      </c>
      <c r="U11">
        <v>23.8</v>
      </c>
      <c r="V11">
        <v>22.9</v>
      </c>
      <c r="W11">
        <v>24.1</v>
      </c>
      <c r="X11">
        <v>24</v>
      </c>
      <c r="Y11">
        <v>22.5</v>
      </c>
      <c r="Z11">
        <v>24</v>
      </c>
      <c r="AA11">
        <v>23</v>
      </c>
      <c r="AB11">
        <v>23.6</v>
      </c>
      <c r="AD11">
        <v>23</v>
      </c>
      <c r="AE11">
        <v>24</v>
      </c>
    </row>
    <row r="12" spans="1:32">
      <c r="A12" s="9">
        <v>25.820689655172409</v>
      </c>
      <c r="B12">
        <v>14</v>
      </c>
      <c r="C12">
        <v>25</v>
      </c>
      <c r="D12">
        <v>25.6</v>
      </c>
      <c r="E12">
        <v>25</v>
      </c>
      <c r="F12">
        <v>25.9</v>
      </c>
      <c r="G12">
        <v>25</v>
      </c>
      <c r="H12">
        <v>27</v>
      </c>
      <c r="I12">
        <v>26.2</v>
      </c>
      <c r="J12">
        <v>26</v>
      </c>
      <c r="K12">
        <v>25</v>
      </c>
      <c r="L12">
        <v>25</v>
      </c>
      <c r="M12">
        <v>25.2</v>
      </c>
      <c r="N12">
        <v>26</v>
      </c>
      <c r="O12">
        <v>25</v>
      </c>
      <c r="P12">
        <v>26</v>
      </c>
      <c r="Q12">
        <v>26</v>
      </c>
      <c r="R12">
        <v>24.1</v>
      </c>
      <c r="S12">
        <v>26</v>
      </c>
      <c r="T12">
        <v>24</v>
      </c>
      <c r="U12">
        <v>26</v>
      </c>
      <c r="V12">
        <v>25.5</v>
      </c>
      <c r="X12">
        <v>25.7</v>
      </c>
      <c r="Y12">
        <v>24</v>
      </c>
      <c r="Z12">
        <v>26</v>
      </c>
      <c r="AA12">
        <v>25</v>
      </c>
      <c r="AB12">
        <v>26.7</v>
      </c>
      <c r="AD12">
        <v>25</v>
      </c>
      <c r="AE12">
        <v>26</v>
      </c>
    </row>
    <row r="13" spans="1:32">
      <c r="A13" s="9">
        <v>33.948275862068975</v>
      </c>
      <c r="B13">
        <v>7</v>
      </c>
      <c r="C13">
        <v>35</v>
      </c>
      <c r="D13">
        <v>34</v>
      </c>
      <c r="E13">
        <v>34</v>
      </c>
      <c r="H13">
        <v>32.5</v>
      </c>
      <c r="I13">
        <v>34</v>
      </c>
      <c r="L13">
        <v>34.5</v>
      </c>
      <c r="M13">
        <v>34.1</v>
      </c>
      <c r="N13">
        <v>35</v>
      </c>
      <c r="O13">
        <v>31</v>
      </c>
      <c r="P13">
        <v>34</v>
      </c>
      <c r="Q13">
        <v>34.5</v>
      </c>
      <c r="R13">
        <v>34</v>
      </c>
      <c r="S13">
        <v>33</v>
      </c>
      <c r="T13">
        <v>32</v>
      </c>
      <c r="V13">
        <v>34.1</v>
      </c>
      <c r="W13">
        <v>33.200000000000003</v>
      </c>
      <c r="X13">
        <v>32.5</v>
      </c>
      <c r="AF13">
        <v>34</v>
      </c>
    </row>
    <row r="14" spans="1:32">
      <c r="A14" s="9">
        <v>12.372413793103451</v>
      </c>
      <c r="B14">
        <v>8</v>
      </c>
      <c r="C14">
        <v>12</v>
      </c>
      <c r="D14">
        <v>12.5</v>
      </c>
      <c r="E14">
        <v>12.1</v>
      </c>
      <c r="G14">
        <v>11</v>
      </c>
      <c r="H14">
        <v>13</v>
      </c>
      <c r="I14">
        <v>12</v>
      </c>
      <c r="L14">
        <v>11</v>
      </c>
      <c r="M14">
        <v>12</v>
      </c>
      <c r="N14">
        <v>12</v>
      </c>
      <c r="P14">
        <v>13</v>
      </c>
      <c r="Q14">
        <v>12.2</v>
      </c>
      <c r="R14">
        <v>11.7</v>
      </c>
      <c r="S14">
        <v>12</v>
      </c>
      <c r="T14">
        <v>11</v>
      </c>
      <c r="V14">
        <v>11</v>
      </c>
      <c r="W14">
        <v>12</v>
      </c>
      <c r="X14">
        <v>11</v>
      </c>
      <c r="AF14">
        <v>12</v>
      </c>
    </row>
    <row r="15" spans="1:32" s="1" customFormat="1">
      <c r="A15" s="8" t="s">
        <v>6</v>
      </c>
      <c r="C15" s="1">
        <f t="shared" ref="C15:AF15" si="0">C2</f>
        <v>1</v>
      </c>
      <c r="D15" s="1">
        <f t="shared" si="0"/>
        <v>4</v>
      </c>
      <c r="E15" s="1">
        <f t="shared" si="0"/>
        <v>5</v>
      </c>
      <c r="F15" s="1">
        <f t="shared" si="0"/>
        <v>6</v>
      </c>
      <c r="G15" s="1">
        <f t="shared" si="0"/>
        <v>7</v>
      </c>
      <c r="H15" s="1">
        <f t="shared" si="0"/>
        <v>8</v>
      </c>
      <c r="I15" s="1">
        <f t="shared" si="0"/>
        <v>9</v>
      </c>
      <c r="J15" s="1">
        <f t="shared" si="0"/>
        <v>10</v>
      </c>
      <c r="K15" s="1">
        <f t="shared" si="0"/>
        <v>12</v>
      </c>
      <c r="L15" s="1">
        <f t="shared" si="0"/>
        <v>13</v>
      </c>
      <c r="M15" s="1">
        <f t="shared" si="0"/>
        <v>14</v>
      </c>
      <c r="N15" s="1">
        <f t="shared" si="0"/>
        <v>15</v>
      </c>
      <c r="O15" s="1" t="str">
        <f t="shared" si="0"/>
        <v>56-21</v>
      </c>
      <c r="P15" s="1">
        <f t="shared" si="0"/>
        <v>30</v>
      </c>
      <c r="Q15" s="1">
        <f t="shared" si="0"/>
        <v>31</v>
      </c>
      <c r="R15" s="1">
        <f t="shared" si="0"/>
        <v>32</v>
      </c>
      <c r="S15" s="1">
        <f t="shared" si="0"/>
        <v>33</v>
      </c>
      <c r="T15" s="1">
        <f t="shared" si="0"/>
        <v>34</v>
      </c>
      <c r="U15" s="1">
        <f t="shared" si="0"/>
        <v>35</v>
      </c>
      <c r="V15" s="1">
        <f t="shared" si="0"/>
        <v>36</v>
      </c>
      <c r="W15" s="1">
        <f t="shared" si="0"/>
        <v>37</v>
      </c>
      <c r="X15" s="1">
        <f t="shared" si="0"/>
        <v>38</v>
      </c>
      <c r="Y15" s="1">
        <f t="shared" si="0"/>
        <v>607</v>
      </c>
      <c r="Z15" s="1">
        <f t="shared" si="0"/>
        <v>555</v>
      </c>
      <c r="AA15" s="1">
        <f t="shared" si="0"/>
        <v>520</v>
      </c>
      <c r="AB15" s="1">
        <f t="shared" si="0"/>
        <v>604</v>
      </c>
      <c r="AC15" s="1">
        <f t="shared" si="0"/>
        <v>512</v>
      </c>
      <c r="AD15" s="1" t="str">
        <f t="shared" si="0"/>
        <v>15b-2d-1</v>
      </c>
      <c r="AE15" s="1" t="str">
        <f t="shared" si="0"/>
        <v>15b-2d-2</v>
      </c>
      <c r="AF15" s="1" t="str">
        <f t="shared" si="0"/>
        <v>15b-2d-3</v>
      </c>
    </row>
    <row r="16" spans="1:32">
      <c r="A16" s="10">
        <v>2.3227181971229638</v>
      </c>
      <c r="B16">
        <v>1</v>
      </c>
      <c r="C16" s="2">
        <f t="shared" ref="C16:X16" si="1">LOG10(C3)-$A16</f>
        <v>1.5642581747288276E-3</v>
      </c>
      <c r="D16" s="2">
        <f t="shared" si="1"/>
        <v>1.3741536725565773E-2</v>
      </c>
      <c r="E16" s="2">
        <f t="shared" si="1"/>
        <v>3.521664987749018E-2</v>
      </c>
      <c r="F16" s="2">
        <f t="shared" si="1"/>
        <v>1.1735554027966888E-2</v>
      </c>
      <c r="G16" s="2">
        <f t="shared" si="1"/>
        <v>2.7529821211198957E-2</v>
      </c>
      <c r="H16" s="2">
        <f t="shared" si="1"/>
        <v>1.7725917717154704E-2</v>
      </c>
      <c r="I16" s="2">
        <f t="shared" si="1"/>
        <v>1.1735554027966888E-2</v>
      </c>
      <c r="J16" s="2">
        <f t="shared" si="1"/>
        <v>3.3307660070158729E-2</v>
      </c>
      <c r="K16" s="2">
        <f t="shared" si="1"/>
        <v>7.6955762262271854E-3</v>
      </c>
      <c r="L16" s="2">
        <f t="shared" si="1"/>
        <v>1.3741536725565773E-2</v>
      </c>
      <c r="M16" s="2">
        <f t="shared" si="1"/>
        <v>9.7202627926415985E-3</v>
      </c>
      <c r="N16" s="2">
        <f t="shared" si="1"/>
        <v>7.6955762262271854E-3</v>
      </c>
      <c r="O16" s="2">
        <f t="shared" si="1"/>
        <v>9.7202627926415985E-3</v>
      </c>
      <c r="P16" s="2">
        <f t="shared" si="1"/>
        <v>1.7725917717154704E-2</v>
      </c>
      <c r="Q16" s="2">
        <f t="shared" si="1"/>
        <v>9.7202627926415985E-3</v>
      </c>
      <c r="R16" s="2">
        <f t="shared" si="1"/>
        <v>-1.096433606720959E-2</v>
      </c>
      <c r="S16" s="2">
        <f t="shared" si="1"/>
        <v>7.6955762262271854E-3</v>
      </c>
      <c r="T16" s="2">
        <f t="shared" si="1"/>
        <v>-1.096433606720959E-2</v>
      </c>
      <c r="U16" s="2">
        <f t="shared" si="1"/>
        <v>5.6614063157738315E-3</v>
      </c>
      <c r="V16" s="2">
        <f t="shared" si="1"/>
        <v>5.6614063157738315E-3</v>
      </c>
      <c r="W16" s="2">
        <f t="shared" si="1"/>
        <v>1.1735554027966888E-2</v>
      </c>
      <c r="X16" s="2">
        <f t="shared" si="1"/>
        <v>1.5738296481640823E-2</v>
      </c>
      <c r="Y16" s="2"/>
      <c r="Z16" s="2"/>
      <c r="AA16" s="2"/>
      <c r="AB16" s="2"/>
      <c r="AC16" s="2"/>
      <c r="AD16" s="2"/>
      <c r="AE16" s="2"/>
      <c r="AF16" s="2"/>
    </row>
    <row r="17" spans="1:32">
      <c r="A17" s="10">
        <v>1.4235283419024747</v>
      </c>
      <c r="B17">
        <v>3</v>
      </c>
      <c r="C17" s="2">
        <f t="shared" ref="C17:X17" si="2">LOG10(C4)-$A17</f>
        <v>-8.554993931656707E-3</v>
      </c>
      <c r="D17" s="2">
        <f t="shared" si="2"/>
        <v>2.0516454015601537E-2</v>
      </c>
      <c r="E17" s="2">
        <f t="shared" si="2"/>
        <v>7.8354222565126808E-3</v>
      </c>
      <c r="F17" s="2"/>
      <c r="G17" s="2"/>
      <c r="H17" s="2">
        <f t="shared" si="2"/>
        <v>7.8354222565126808E-3</v>
      </c>
      <c r="I17" s="2">
        <f t="shared" si="2"/>
        <v>1.5804351927787952E-2</v>
      </c>
      <c r="J17" s="2">
        <f t="shared" si="2"/>
        <v>-1.9244150326436227E-3</v>
      </c>
      <c r="K17" s="2">
        <f t="shared" si="2"/>
        <v>-2.04078207266567E-2</v>
      </c>
      <c r="L17" s="2">
        <f t="shared" si="2"/>
        <v>1.5804351927787952E-2</v>
      </c>
      <c r="M17" s="2">
        <f t="shared" si="2"/>
        <v>7.8354222565126808E-3</v>
      </c>
      <c r="N17" s="2">
        <f t="shared" si="2"/>
        <v>-2.8246796566677723E-4</v>
      </c>
      <c r="O17" s="2">
        <f t="shared" si="2"/>
        <v>2.0516454015601537E-2</v>
      </c>
      <c r="P17" s="2">
        <f t="shared" si="2"/>
        <v>7.8354222565126808E-3</v>
      </c>
      <c r="Q17" s="2">
        <f t="shared" si="2"/>
        <v>1.5804351927787952E-2</v>
      </c>
      <c r="R17" s="2">
        <f t="shared" si="2"/>
        <v>-2.8246796566677723E-4</v>
      </c>
      <c r="S17" s="2">
        <f t="shared" si="2"/>
        <v>2.3629689439744528E-2</v>
      </c>
      <c r="T17" s="2">
        <f t="shared" si="2"/>
        <v>-1.5288376590625097E-2</v>
      </c>
      <c r="U17" s="2">
        <f t="shared" si="2"/>
        <v>-2.8246796566677723E-4</v>
      </c>
      <c r="V17" s="2">
        <f t="shared" si="2"/>
        <v>2.3629689439744528E-2</v>
      </c>
      <c r="W17" s="2">
        <f t="shared" si="2"/>
        <v>2.3629689439744528E-2</v>
      </c>
      <c r="X17" s="2">
        <f t="shared" si="2"/>
        <v>7.8354222565126808E-3</v>
      </c>
      <c r="Y17" s="2"/>
      <c r="Z17" s="2"/>
      <c r="AA17" s="2"/>
      <c r="AB17" s="2"/>
      <c r="AC17" s="2"/>
      <c r="AD17" s="2"/>
      <c r="AE17" s="2"/>
      <c r="AF17" s="2"/>
    </row>
    <row r="18" spans="1:32">
      <c r="A18" s="10">
        <v>1.329011917768204</v>
      </c>
      <c r="B18">
        <v>4</v>
      </c>
      <c r="C18" s="2">
        <f t="shared" ref="C18:AD18" si="3">LOG10(C5)-$A18</f>
        <v>1.3410763054002128E-2</v>
      </c>
      <c r="D18" s="2">
        <f t="shared" si="3"/>
        <v>3.0823564571683892E-2</v>
      </c>
      <c r="E18" s="2">
        <f t="shared" si="3"/>
        <v>1.9292945279956619E-2</v>
      </c>
      <c r="F18" s="2">
        <f t="shared" si="3"/>
        <v>1.3410763054002128E-2</v>
      </c>
      <c r="G18" s="2">
        <f t="shared" si="3"/>
        <v>1.3410763054002128E-2</v>
      </c>
      <c r="H18" s="2">
        <f t="shared" si="3"/>
        <v>3.46000621239404E-2</v>
      </c>
      <c r="I18" s="2">
        <f t="shared" si="3"/>
        <v>3.46000621239404E-2</v>
      </c>
      <c r="J18" s="2">
        <f t="shared" si="3"/>
        <v>3.2715918249388798E-2</v>
      </c>
      <c r="K18" s="2">
        <f t="shared" si="3"/>
        <v>1.3410763054002128E-2</v>
      </c>
      <c r="L18" s="2">
        <f t="shared" si="3"/>
        <v>1.143219707191423E-2</v>
      </c>
      <c r="M18" s="2">
        <f t="shared" si="3"/>
        <v>3.2715918249388798E-2</v>
      </c>
      <c r="N18" s="2">
        <f t="shared" si="3"/>
        <v>2.3170600343158432E-2</v>
      </c>
      <c r="O18" s="2">
        <f t="shared" si="3"/>
        <v>2.5096521379196934E-2</v>
      </c>
      <c r="P18" s="2">
        <f t="shared" si="3"/>
        <v>1.3410763054002128E-2</v>
      </c>
      <c r="Q18" s="2">
        <f t="shared" si="3"/>
        <v>1.7341056682434575E-2</v>
      </c>
      <c r="R18" s="2">
        <f t="shared" si="3"/>
        <v>-6.7926230342847393E-3</v>
      </c>
      <c r="S18" s="2">
        <f t="shared" si="3"/>
        <v>2.3170600343158432E-2</v>
      </c>
      <c r="T18" s="2">
        <f t="shared" si="3"/>
        <v>-6.7926230342847393E-3</v>
      </c>
      <c r="U18" s="2">
        <f t="shared" si="3"/>
        <v>1.143219707191423E-2</v>
      </c>
      <c r="V18" s="2">
        <f t="shared" si="3"/>
        <v>3.2715918249388798E-2</v>
      </c>
      <c r="W18" s="2">
        <f t="shared" si="3"/>
        <v>2.3170600343158432E-2</v>
      </c>
      <c r="X18" s="2">
        <f t="shared" si="3"/>
        <v>2.8922929232249706E-2</v>
      </c>
      <c r="Y18" s="2"/>
      <c r="Z18" s="2"/>
      <c r="AA18" s="2"/>
      <c r="AB18" s="2"/>
      <c r="AC18" s="2"/>
      <c r="AD18" s="2">
        <f t="shared" si="3"/>
        <v>-6.7926230342847393E-3</v>
      </c>
      <c r="AE18" s="2"/>
      <c r="AF18" s="2"/>
    </row>
    <row r="19" spans="1:32">
      <c r="A19" s="10">
        <v>1.6286707336010562</v>
      </c>
      <c r="B19">
        <v>5</v>
      </c>
      <c r="C19" s="2">
        <f t="shared" ref="C19:AF19" si="4">LOG10(C6)-$A19</f>
        <v>-1.5886876881320733E-2</v>
      </c>
      <c r="D19" s="2">
        <f t="shared" si="4"/>
        <v>-1.0622636888963477E-2</v>
      </c>
      <c r="E19" s="2">
        <f t="shared" si="4"/>
        <v>4.7977219785302339E-3</v>
      </c>
      <c r="F19" s="2"/>
      <c r="G19" s="2"/>
      <c r="H19" s="2">
        <f t="shared" si="4"/>
        <v>-5.4214432031556292E-3</v>
      </c>
      <c r="I19" s="2">
        <f t="shared" si="4"/>
        <v>-5.4214432031556292E-3</v>
      </c>
      <c r="J19" s="2"/>
      <c r="K19" s="2"/>
      <c r="L19" s="2">
        <f t="shared" si="4"/>
        <v>-1.5886876881320733E-2</v>
      </c>
      <c r="M19" s="2">
        <f t="shared" si="4"/>
        <v>-1.5886876881320733E-2</v>
      </c>
      <c r="N19" s="2">
        <f t="shared" si="4"/>
        <v>-3.3582826393823151E-3</v>
      </c>
      <c r="O19" s="2"/>
      <c r="P19" s="2">
        <f t="shared" si="4"/>
        <v>-1.5886876881320733E-2</v>
      </c>
      <c r="Q19" s="2">
        <f t="shared" si="4"/>
        <v>-1.5886876881320733E-2</v>
      </c>
      <c r="R19" s="2">
        <f t="shared" si="4"/>
        <v>-2.6610742273093901E-2</v>
      </c>
      <c r="S19" s="2">
        <f t="shared" si="4"/>
        <v>-2.4444680516586104E-2</v>
      </c>
      <c r="T19" s="2">
        <f t="shared" si="4"/>
        <v>-3.7606126574557086E-2</v>
      </c>
      <c r="U19" s="2">
        <f t="shared" si="4"/>
        <v>-2.8180355074458596E-4</v>
      </c>
      <c r="V19" s="2">
        <f t="shared" si="4"/>
        <v>-3.3582826393823151E-3</v>
      </c>
      <c r="W19" s="2">
        <f t="shared" si="4"/>
        <v>-1.5886876881320733E-2</v>
      </c>
      <c r="X19" s="2">
        <f t="shared" si="4"/>
        <v>-8.5346786272986197E-3</v>
      </c>
      <c r="Y19" s="2"/>
      <c r="Z19" s="2"/>
      <c r="AA19" s="2"/>
      <c r="AB19" s="2"/>
      <c r="AC19" s="2"/>
      <c r="AD19" s="2"/>
      <c r="AE19" s="2"/>
      <c r="AF19" s="2">
        <f t="shared" si="4"/>
        <v>-2.6610742273093901E-2</v>
      </c>
    </row>
    <row r="20" spans="1:32">
      <c r="A20" s="10">
        <v>1.4284699409124848</v>
      </c>
      <c r="B20">
        <v>6</v>
      </c>
      <c r="C20" s="2">
        <f t="shared" ref="C20:AF20" si="5">LOG10(C7)-$A20</f>
        <v>1.4009828151963832E-2</v>
      </c>
      <c r="D20" s="2">
        <f t="shared" si="5"/>
        <v>1.4009828151963832E-2</v>
      </c>
      <c r="E20" s="2">
        <f t="shared" si="5"/>
        <v>4.8651313807177576E-2</v>
      </c>
      <c r="F20" s="2">
        <f t="shared" si="5"/>
        <v>1.0862752917777829E-2</v>
      </c>
      <c r="G20" s="2"/>
      <c r="H20" s="2">
        <f t="shared" si="5"/>
        <v>1.8688090429734405E-2</v>
      </c>
      <c r="I20" s="2">
        <f t="shared" si="5"/>
        <v>4.8651313807177576E-2</v>
      </c>
      <c r="J20" s="2"/>
      <c r="K20" s="2"/>
      <c r="L20" s="2">
        <f t="shared" si="5"/>
        <v>-1.349659294166683E-2</v>
      </c>
      <c r="M20" s="2">
        <f t="shared" si="5"/>
        <v>2.6374919096025407E-2</v>
      </c>
      <c r="N20" s="2">
        <f t="shared" si="5"/>
        <v>3.3928056986471278E-2</v>
      </c>
      <c r="O20" s="2">
        <f t="shared" si="5"/>
        <v>2.8938232465025582E-3</v>
      </c>
      <c r="P20" s="2">
        <f t="shared" si="5"/>
        <v>2.6374919096025407E-2</v>
      </c>
      <c r="Q20" s="2">
        <f t="shared" si="5"/>
        <v>3.3928056986471278E-2</v>
      </c>
      <c r="R20" s="2">
        <f t="shared" si="5"/>
        <v>2.6374919096025407E-2</v>
      </c>
      <c r="S20" s="2">
        <f t="shared" si="5"/>
        <v>-5.2240669756768998E-3</v>
      </c>
      <c r="T20" s="2">
        <f t="shared" si="5"/>
        <v>7.6927061282712206E-3</v>
      </c>
      <c r="U20" s="2">
        <f t="shared" si="5"/>
        <v>3.3928056986471278E-2</v>
      </c>
      <c r="V20" s="2">
        <f t="shared" si="5"/>
        <v>1.8688090429734405E-2</v>
      </c>
      <c r="W20" s="2">
        <f t="shared" si="5"/>
        <v>1.8688090429734405E-2</v>
      </c>
      <c r="X20" s="2">
        <f t="shared" si="5"/>
        <v>3.3928056986471278E-2</v>
      </c>
      <c r="Y20" s="2"/>
      <c r="Z20" s="2"/>
      <c r="AA20" s="2"/>
      <c r="AB20" s="2"/>
      <c r="AC20" s="2"/>
      <c r="AD20" s="2"/>
      <c r="AE20" s="2"/>
      <c r="AF20" s="2">
        <f t="shared" si="5"/>
        <v>3.3928056986471278E-2</v>
      </c>
    </row>
    <row r="21" spans="1:32">
      <c r="A21" s="10">
        <v>1.5882910298599251</v>
      </c>
      <c r="B21">
        <v>10</v>
      </c>
      <c r="C21" s="2">
        <f t="shared" ref="C21:AE21" si="6">LOG10(C8)-$A21</f>
        <v>-1.0799230022699779E-2</v>
      </c>
      <c r="D21" s="2">
        <f t="shared" si="6"/>
        <v>-8.5074332431149813E-3</v>
      </c>
      <c r="E21" s="2">
        <f t="shared" si="6"/>
        <v>2.7735771665740039E-3</v>
      </c>
      <c r="F21" s="2">
        <f t="shared" si="6"/>
        <v>-1.6582198051237507E-2</v>
      </c>
      <c r="G21" s="2">
        <f t="shared" si="6"/>
        <v>-2.0089305792930112E-2</v>
      </c>
      <c r="H21" s="2">
        <f t="shared" si="6"/>
        <v>-2.8303003514245084E-3</v>
      </c>
      <c r="I21" s="2">
        <f t="shared" si="6"/>
        <v>-8.5074332431149813E-3</v>
      </c>
      <c r="J21" s="2">
        <f t="shared" si="6"/>
        <v>-8.5074332431149813E-3</v>
      </c>
      <c r="K21" s="2">
        <f t="shared" si="6"/>
        <v>-3.198852909263783E-2</v>
      </c>
      <c r="L21" s="2">
        <f t="shared" si="6"/>
        <v>-5.0922558913024663E-3</v>
      </c>
      <c r="M21" s="2">
        <f t="shared" si="6"/>
        <v>2.7735771665740039E-3</v>
      </c>
      <c r="N21" s="2">
        <f t="shared" si="6"/>
        <v>-1.4259762132206255E-2</v>
      </c>
      <c r="O21" s="2">
        <f t="shared" si="6"/>
        <v>-3.198852909263783E-2</v>
      </c>
      <c r="P21" s="2">
        <f t="shared" si="6"/>
        <v>2.7735771665740039E-3</v>
      </c>
      <c r="Q21" s="2">
        <f t="shared" si="6"/>
        <v>2.7735771665740039E-3</v>
      </c>
      <c r="R21" s="2">
        <f t="shared" si="6"/>
        <v>-3.198852909263783E-2</v>
      </c>
      <c r="S21" s="2">
        <f t="shared" si="6"/>
        <v>1.6585714657826323E-3</v>
      </c>
      <c r="T21" s="2">
        <f t="shared" si="6"/>
        <v>-3.4408003216050753E-2</v>
      </c>
      <c r="U21" s="2">
        <f t="shared" si="6"/>
        <v>-1.774808997802757E-2</v>
      </c>
      <c r="V21" s="2">
        <f t="shared" si="6"/>
        <v>2.7735771665740039E-3</v>
      </c>
      <c r="W21" s="2">
        <f t="shared" si="6"/>
        <v>-1.8917120244879237E-2</v>
      </c>
      <c r="X21" s="2">
        <f t="shared" si="6"/>
        <v>-8.5074332431149813E-3</v>
      </c>
      <c r="Y21" s="2">
        <f t="shared" si="6"/>
        <v>-7.3660541843056926E-3</v>
      </c>
      <c r="Z21" s="2">
        <f t="shared" si="6"/>
        <v>-1.8917120244879237E-2</v>
      </c>
      <c r="AA21" s="2">
        <f t="shared" si="6"/>
        <v>-4.4222985509649426E-2</v>
      </c>
      <c r="AB21" s="2">
        <f t="shared" si="6"/>
        <v>2.7735771665740039E-3</v>
      </c>
      <c r="AC21" s="2"/>
      <c r="AD21" s="2">
        <f t="shared" si="6"/>
        <v>-3.0783827954267151E-2</v>
      </c>
      <c r="AE21" s="2">
        <f t="shared" si="6"/>
        <v>-2.8303003514245084E-3</v>
      </c>
      <c r="AF21" s="2"/>
    </row>
    <row r="22" spans="1:32">
      <c r="A22" s="10">
        <v>1.5857718008670618</v>
      </c>
      <c r="B22">
        <v>11</v>
      </c>
      <c r="C22" s="2">
        <f t="shared" ref="C22:AE22" si="7">LOG10(C9)-$A22</f>
        <v>-1.7570076800066836E-2</v>
      </c>
      <c r="D22" s="2">
        <f t="shared" si="7"/>
        <v>-5.9882042502517052E-3</v>
      </c>
      <c r="E22" s="2">
        <f t="shared" si="7"/>
        <v>5.2928061594372799E-3</v>
      </c>
      <c r="F22" s="2">
        <f t="shared" si="7"/>
        <v>5.2928061594372799E-3</v>
      </c>
      <c r="G22" s="2">
        <f t="shared" si="7"/>
        <v>-9.4304506612690187E-3</v>
      </c>
      <c r="H22" s="2">
        <f t="shared" si="7"/>
        <v>5.2928061594372799E-3</v>
      </c>
      <c r="I22" s="2">
        <f t="shared" si="7"/>
        <v>5.2928061594372799E-3</v>
      </c>
      <c r="J22" s="2">
        <f t="shared" si="7"/>
        <v>6.404956528804906E-3</v>
      </c>
      <c r="K22" s="2">
        <f t="shared" si="7"/>
        <v>-2.9469300099774554E-2</v>
      </c>
      <c r="L22" s="2">
        <f t="shared" si="7"/>
        <v>-5.9882042502517052E-3</v>
      </c>
      <c r="M22" s="2">
        <f t="shared" si="7"/>
        <v>-5.9882042502517052E-3</v>
      </c>
      <c r="N22" s="2">
        <f t="shared" si="7"/>
        <v>-5.9882042502517052E-3</v>
      </c>
      <c r="O22" s="2">
        <f t="shared" si="7"/>
        <v>-1.7570076800066836E-2</v>
      </c>
      <c r="P22" s="2">
        <f t="shared" si="7"/>
        <v>1.6288190460900465E-2</v>
      </c>
      <c r="Q22" s="2">
        <f t="shared" si="7"/>
        <v>1.411127120662603E-2</v>
      </c>
      <c r="R22" s="2">
        <f t="shared" si="7"/>
        <v>-1.7570076800066836E-2</v>
      </c>
      <c r="S22" s="2">
        <f t="shared" si="7"/>
        <v>-5.9882042502517052E-3</v>
      </c>
      <c r="T22" s="2">
        <f t="shared" si="7"/>
        <v>-2.9469300099774554E-2</v>
      </c>
      <c r="U22" s="2">
        <f t="shared" si="7"/>
        <v>-1.7570076800066836E-2</v>
      </c>
      <c r="V22" s="2">
        <f t="shared" si="7"/>
        <v>5.2928061594372799E-3</v>
      </c>
      <c r="W22" s="2">
        <f t="shared" si="7"/>
        <v>-4.8468251914424165E-3</v>
      </c>
      <c r="X22" s="2">
        <f t="shared" si="7"/>
        <v>-5.9882042502517052E-3</v>
      </c>
      <c r="Y22" s="2">
        <f t="shared" si="7"/>
        <v>-5.9882042502517052E-3</v>
      </c>
      <c r="Z22" s="2">
        <f t="shared" si="7"/>
        <v>-5.9882042502517052E-3</v>
      </c>
      <c r="AA22" s="2">
        <f t="shared" si="7"/>
        <v>-2.9469300099774554E-2</v>
      </c>
      <c r="AB22" s="2">
        <f t="shared" si="7"/>
        <v>1.6288190460900465E-2</v>
      </c>
      <c r="AC22" s="2">
        <f t="shared" si="7"/>
        <v>5.2928061594372799E-3</v>
      </c>
      <c r="AD22" s="2">
        <f t="shared" si="7"/>
        <v>-1.1740533139342979E-2</v>
      </c>
      <c r="AE22" s="2">
        <f t="shared" si="7"/>
        <v>-5.9882042502517052E-3</v>
      </c>
      <c r="AF22" s="2"/>
    </row>
    <row r="23" spans="1:32">
      <c r="A23" s="10">
        <v>1.4710386699273239</v>
      </c>
      <c r="B23">
        <v>12</v>
      </c>
      <c r="C23" s="2">
        <f t="shared" ref="C23:AE23" si="8">LOG10(C10)-$A23</f>
        <v>-8.640672028367824E-3</v>
      </c>
      <c r="D23" s="2">
        <f t="shared" si="8"/>
        <v>-8.640672028367824E-3</v>
      </c>
      <c r="E23" s="2">
        <f t="shared" si="8"/>
        <v>-8.640672028367824E-3</v>
      </c>
      <c r="F23" s="2">
        <f t="shared" si="8"/>
        <v>-8.640672028367824E-3</v>
      </c>
      <c r="G23" s="2">
        <f t="shared" si="8"/>
        <v>-2.3880638585104697E-2</v>
      </c>
      <c r="H23" s="2">
        <f t="shared" si="8"/>
        <v>2.0323023906948734E-2</v>
      </c>
      <c r="I23" s="2">
        <f t="shared" si="8"/>
        <v>-1.2166539491609285E-3</v>
      </c>
      <c r="J23" s="2">
        <f t="shared" si="8"/>
        <v>4.632518397105656E-3</v>
      </c>
      <c r="K23" s="2">
        <f t="shared" si="8"/>
        <v>-3.4876022886567881E-2</v>
      </c>
      <c r="L23" s="2">
        <f t="shared" si="8"/>
        <v>-2.8558900862875269E-2</v>
      </c>
      <c r="M23" s="2">
        <f t="shared" si="8"/>
        <v>-8.640672028367824E-3</v>
      </c>
      <c r="N23" s="2">
        <f t="shared" si="8"/>
        <v>-2.2332350022244096E-2</v>
      </c>
      <c r="O23" s="2">
        <f t="shared" si="8"/>
        <v>-2.3880638585104697E-2</v>
      </c>
      <c r="P23" s="2">
        <f t="shared" si="8"/>
        <v>-5.6558184789057275E-3</v>
      </c>
      <c r="Q23" s="2">
        <f t="shared" si="8"/>
        <v>4.632518397105656E-3</v>
      </c>
      <c r="R23" s="2">
        <f t="shared" si="8"/>
        <v>-2.3880638585104697E-2</v>
      </c>
      <c r="S23" s="2">
        <f t="shared" si="8"/>
        <v>-1.9252234403033697E-2</v>
      </c>
      <c r="T23" s="2">
        <f t="shared" si="8"/>
        <v>-3.9674905768336544E-2</v>
      </c>
      <c r="U23" s="2">
        <f t="shared" si="8"/>
        <v>-8.640672028367824E-3</v>
      </c>
      <c r="V23" s="2">
        <f t="shared" si="8"/>
        <v>-2.3880638585104697E-2</v>
      </c>
      <c r="W23" s="2">
        <f t="shared" si="8"/>
        <v>-8.640672028367824E-3</v>
      </c>
      <c r="X23" s="2">
        <f t="shared" si="8"/>
        <v>-7.1456809414165434E-3</v>
      </c>
      <c r="Y23" s="2">
        <f t="shared" si="8"/>
        <v>-2.3880638585104697E-2</v>
      </c>
      <c r="Z23" s="2">
        <f t="shared" si="8"/>
        <v>6.0825847923384746E-3</v>
      </c>
      <c r="AA23" s="2">
        <f t="shared" si="8"/>
        <v>-2.3880638585104697E-2</v>
      </c>
      <c r="AB23" s="2">
        <f t="shared" si="8"/>
        <v>7.5278256665194387E-3</v>
      </c>
      <c r="AC23" s="2"/>
      <c r="AD23" s="2">
        <f t="shared" si="8"/>
        <v>-2.3880638585104697E-2</v>
      </c>
      <c r="AE23" s="2">
        <f t="shared" si="8"/>
        <v>-1.2166539491609285E-3</v>
      </c>
      <c r="AF23" s="2"/>
    </row>
    <row r="24" spans="1:32">
      <c r="A24" s="10">
        <v>1.38232763007427</v>
      </c>
      <c r="B24">
        <v>13</v>
      </c>
      <c r="C24" s="2">
        <f t="shared" ref="C24:AE24" si="9">LOG10(C11)-$A24</f>
        <v>-2.1163883626640345E-3</v>
      </c>
      <c r="D24" s="2">
        <f t="shared" si="9"/>
        <v>-2.1163883626640345E-3</v>
      </c>
      <c r="E24" s="2">
        <f t="shared" si="9"/>
        <v>-2.0599794056677112E-2</v>
      </c>
      <c r="F24" s="2">
        <f t="shared" si="9"/>
        <v>-1.8715650182125509E-2</v>
      </c>
      <c r="G24" s="2">
        <f t="shared" si="9"/>
        <v>-3.0145111962907478E-2</v>
      </c>
      <c r="H24" s="2">
        <f t="shared" si="9"/>
        <v>6.838454290262419E-3</v>
      </c>
      <c r="I24" s="2">
        <f t="shared" si="9"/>
        <v>1.5612378597767762E-2</v>
      </c>
      <c r="J24" s="2">
        <f t="shared" si="9"/>
        <v>-2.1163883626640345E-3</v>
      </c>
      <c r="K24" s="2">
        <f t="shared" si="9"/>
        <v>-3.9904949252063782E-2</v>
      </c>
      <c r="L24" s="2">
        <f t="shared" si="9"/>
        <v>-2.0599794056677112E-2</v>
      </c>
      <c r="M24" s="2">
        <f t="shared" si="9"/>
        <v>-1.6839645183370333E-2</v>
      </c>
      <c r="N24" s="2">
        <f t="shared" si="9"/>
        <v>-1.1259767802533682E-2</v>
      </c>
      <c r="O24" s="2">
        <f t="shared" si="9"/>
        <v>-2.4392783073816204E-2</v>
      </c>
      <c r="P24" s="2">
        <f t="shared" si="9"/>
        <v>-1.497170904825107E-2</v>
      </c>
      <c r="Q24" s="2">
        <f t="shared" si="9"/>
        <v>-3.1058749940160446E-4</v>
      </c>
      <c r="R24" s="2">
        <f t="shared" si="9"/>
        <v>-2.0599794056677112E-2</v>
      </c>
      <c r="S24" s="2">
        <f t="shared" si="9"/>
        <v>-1.497170904825107E-2</v>
      </c>
      <c r="T24" s="2">
        <f t="shared" si="9"/>
        <v>-3.0145111962907478E-2</v>
      </c>
      <c r="U24" s="2">
        <f t="shared" si="9"/>
        <v>-5.7506730177578902E-3</v>
      </c>
      <c r="V24" s="2">
        <f t="shared" si="9"/>
        <v>-2.2492147734382018E-2</v>
      </c>
      <c r="W24" s="2">
        <f t="shared" si="9"/>
        <v>-3.1058749940160446E-4</v>
      </c>
      <c r="X24" s="2">
        <f t="shared" si="9"/>
        <v>-2.1163883626640345E-3</v>
      </c>
      <c r="Y24" s="2">
        <f t="shared" si="9"/>
        <v>-3.0145111962907478E-2</v>
      </c>
      <c r="Z24" s="2">
        <f t="shared" si="9"/>
        <v>-2.1163883626640345E-3</v>
      </c>
      <c r="AA24" s="2">
        <f t="shared" si="9"/>
        <v>-2.0599794056677112E-2</v>
      </c>
      <c r="AB24" s="2">
        <f t="shared" si="9"/>
        <v>-9.4156271041634376E-3</v>
      </c>
      <c r="AC24" s="2"/>
      <c r="AD24" s="2">
        <f t="shared" si="9"/>
        <v>-2.0599794056677112E-2</v>
      </c>
      <c r="AE24" s="2">
        <f t="shared" si="9"/>
        <v>-2.1163883626640345E-3</v>
      </c>
      <c r="AF24" s="2"/>
    </row>
    <row r="25" spans="1:32">
      <c r="A25" s="10">
        <v>1.4119678378310929</v>
      </c>
      <c r="B25">
        <v>14</v>
      </c>
      <c r="C25" s="2">
        <f t="shared" ref="C25:AE25" si="10">LOG10(C12)-$A25</f>
        <v>-1.4027829159055205E-2</v>
      </c>
      <c r="D25" s="2">
        <f t="shared" si="10"/>
        <v>-3.727872519243336E-3</v>
      </c>
      <c r="E25" s="2">
        <f t="shared" si="10"/>
        <v>-1.4027829159055205E-2</v>
      </c>
      <c r="F25" s="2">
        <f t="shared" si="10"/>
        <v>1.3319262501589879E-3</v>
      </c>
      <c r="G25" s="2">
        <f t="shared" si="10"/>
        <v>-1.4027829159055205E-2</v>
      </c>
      <c r="H25" s="2">
        <f t="shared" si="10"/>
        <v>1.9395926327894442E-2</v>
      </c>
      <c r="I25" s="2">
        <f t="shared" si="10"/>
        <v>6.3334534886525518E-3</v>
      </c>
      <c r="J25" s="2">
        <f t="shared" si="10"/>
        <v>3.0055101397250539E-3</v>
      </c>
      <c r="K25" s="2">
        <f t="shared" si="10"/>
        <v>-1.4027829159055205E-2</v>
      </c>
      <c r="L25" s="2">
        <f t="shared" si="10"/>
        <v>-1.4027829159055205E-2</v>
      </c>
      <c r="M25" s="2">
        <f t="shared" si="10"/>
        <v>-1.056729704954873E-2</v>
      </c>
      <c r="N25" s="2">
        <f t="shared" si="10"/>
        <v>3.0055101397250539E-3</v>
      </c>
      <c r="O25" s="2">
        <f t="shared" si="10"/>
        <v>-1.4027829159055205E-2</v>
      </c>
      <c r="P25" s="2">
        <f t="shared" si="10"/>
        <v>3.0055101397250539E-3</v>
      </c>
      <c r="Q25" s="2">
        <f t="shared" si="10"/>
        <v>3.0055101397250539E-3</v>
      </c>
      <c r="R25" s="2">
        <f t="shared" si="10"/>
        <v>-2.9950795256224572E-2</v>
      </c>
      <c r="S25" s="2">
        <f t="shared" si="10"/>
        <v>3.0055101397250539E-3</v>
      </c>
      <c r="T25" s="2">
        <f t="shared" si="10"/>
        <v>-3.1756596119487002E-2</v>
      </c>
      <c r="U25" s="2">
        <f t="shared" si="10"/>
        <v>3.0055101397250539E-3</v>
      </c>
      <c r="V25" s="2">
        <f t="shared" si="10"/>
        <v>-5.4276573971376862E-3</v>
      </c>
      <c r="W25" s="2"/>
      <c r="X25" s="2">
        <f t="shared" si="10"/>
        <v>-2.0347144997983069E-3</v>
      </c>
      <c r="Y25" s="2">
        <f t="shared" si="10"/>
        <v>-3.1756596119487002E-2</v>
      </c>
      <c r="Z25" s="2">
        <f t="shared" si="10"/>
        <v>3.0055101397250539E-3</v>
      </c>
      <c r="AA25" s="2">
        <f t="shared" si="10"/>
        <v>-1.4027829159055205E-2</v>
      </c>
      <c r="AB25" s="2">
        <f t="shared" si="10"/>
        <v>1.4543423533482258E-2</v>
      </c>
      <c r="AC25" s="2"/>
      <c r="AD25" s="2">
        <f t="shared" si="10"/>
        <v>-1.4027829159055205E-2</v>
      </c>
      <c r="AE25" s="2">
        <f t="shared" si="10"/>
        <v>3.0055101397250539E-3</v>
      </c>
      <c r="AF25" s="2"/>
    </row>
    <row r="26" spans="1:32">
      <c r="A26" s="10">
        <v>1.5308177225751811</v>
      </c>
      <c r="B26">
        <v>7</v>
      </c>
      <c r="C26" s="2">
        <f t="shared" ref="C26:AF26" si="11">LOG10(C13)-$A26</f>
        <v>1.3250321775094553E-2</v>
      </c>
      <c r="D26" s="2">
        <f t="shared" si="11"/>
        <v>6.6119446707402219E-4</v>
      </c>
      <c r="E26" s="2">
        <f t="shared" si="11"/>
        <v>6.6119446707402219E-4</v>
      </c>
      <c r="F26" s="2"/>
      <c r="G26" s="2"/>
      <c r="H26" s="2">
        <f t="shared" si="11"/>
        <v>-1.8934361596306681E-2</v>
      </c>
      <c r="I26" s="2">
        <f t="shared" si="11"/>
        <v>6.6119446707402219E-4</v>
      </c>
      <c r="J26" s="2"/>
      <c r="K26" s="2"/>
      <c r="L26" s="2">
        <f t="shared" si="11"/>
        <v>7.0013724980930725E-3</v>
      </c>
      <c r="M26" s="2">
        <f t="shared" si="11"/>
        <v>1.9366564173166623E-3</v>
      </c>
      <c r="N26" s="2">
        <f t="shared" si="11"/>
        <v>1.3250321775094553E-2</v>
      </c>
      <c r="O26" s="2">
        <f t="shared" si="11"/>
        <v>-3.9456028740908478E-2</v>
      </c>
      <c r="P26" s="2">
        <f t="shared" si="11"/>
        <v>6.6119446707402219E-4</v>
      </c>
      <c r="Q26" s="2">
        <f t="shared" si="11"/>
        <v>7.0013724980930725E-3</v>
      </c>
      <c r="R26" s="2">
        <f t="shared" si="11"/>
        <v>6.6119446707402219E-4</v>
      </c>
      <c r="S26" s="2">
        <f t="shared" si="11"/>
        <v>-1.2303782697293597E-2</v>
      </c>
      <c r="T26" s="2">
        <f t="shared" si="11"/>
        <v>-2.5667744255275071E-2</v>
      </c>
      <c r="U26" s="2"/>
      <c r="V26" s="2">
        <f t="shared" si="11"/>
        <v>1.9366564173166623E-3</v>
      </c>
      <c r="W26" s="2">
        <f t="shared" si="11"/>
        <v>-9.6796388711448689E-3</v>
      </c>
      <c r="X26" s="2">
        <f t="shared" si="11"/>
        <v>-1.8934361596306681E-2</v>
      </c>
      <c r="Y26" s="2"/>
      <c r="Z26" s="2"/>
      <c r="AA26" s="2"/>
      <c r="AB26" s="2"/>
      <c r="AC26" s="2"/>
      <c r="AD26" s="2"/>
      <c r="AE26" s="2"/>
      <c r="AF26" s="2">
        <f t="shared" si="11"/>
        <v>6.6119446707402219E-4</v>
      </c>
    </row>
    <row r="27" spans="1:32">
      <c r="A27" s="10">
        <v>1.0924544364730981</v>
      </c>
      <c r="B27">
        <v>8</v>
      </c>
      <c r="C27" s="2">
        <f t="shared" ref="C27:AF27" si="12">LOG10(C14)-$A27</f>
        <v>-1.3273190425473258E-2</v>
      </c>
      <c r="D27" s="2">
        <f t="shared" si="12"/>
        <v>4.4555765349583165E-3</v>
      </c>
      <c r="E27" s="2">
        <f t="shared" si="12"/>
        <v>-9.6690661566480873E-3</v>
      </c>
      <c r="F27" s="2"/>
      <c r="G27" s="2">
        <f t="shared" si="12"/>
        <v>-5.1061751314873005E-2</v>
      </c>
      <c r="H27" s="2">
        <f t="shared" si="12"/>
        <v>2.1488915833738576E-2</v>
      </c>
      <c r="I27" s="2">
        <f t="shared" si="12"/>
        <v>-1.3273190425473258E-2</v>
      </c>
      <c r="J27" s="2"/>
      <c r="K27" s="2"/>
      <c r="L27" s="2">
        <f t="shared" si="12"/>
        <v>-5.1061751314873005E-2</v>
      </c>
      <c r="M27" s="2">
        <f t="shared" si="12"/>
        <v>-1.3273190425473258E-2</v>
      </c>
      <c r="N27" s="2">
        <f t="shared" si="12"/>
        <v>-1.3273190425473258E-2</v>
      </c>
      <c r="O27" s="2"/>
      <c r="P27" s="2">
        <f t="shared" si="12"/>
        <v>2.1488915833738576E-2</v>
      </c>
      <c r="Q27" s="2">
        <f t="shared" si="12"/>
        <v>-6.0946057983499724E-3</v>
      </c>
      <c r="R27" s="2">
        <f t="shared" si="12"/>
        <v>-2.4268574726936443E-2</v>
      </c>
      <c r="S27" s="2">
        <f t="shared" si="12"/>
        <v>-1.3273190425473258E-2</v>
      </c>
      <c r="T27" s="2">
        <f t="shared" si="12"/>
        <v>-5.1061751314873005E-2</v>
      </c>
      <c r="U27" s="2"/>
      <c r="V27" s="2">
        <f t="shared" si="12"/>
        <v>-5.1061751314873005E-2</v>
      </c>
      <c r="W27" s="2">
        <f t="shared" si="12"/>
        <v>-1.3273190425473258E-2</v>
      </c>
      <c r="X27" s="2">
        <f t="shared" si="12"/>
        <v>-5.1061751314873005E-2</v>
      </c>
      <c r="Y27" s="2"/>
      <c r="Z27" s="2"/>
      <c r="AA27" s="2"/>
      <c r="AB27" s="2"/>
      <c r="AC27" s="2"/>
      <c r="AD27" s="2"/>
      <c r="AE27" s="2"/>
      <c r="AF27" s="2">
        <f t="shared" si="12"/>
        <v>-1.3273190425473258E-2</v>
      </c>
    </row>
    <row r="28" spans="1:32">
      <c r="B28" s="3" t="s">
        <v>7</v>
      </c>
      <c r="C28" s="3" t="s">
        <v>8</v>
      </c>
      <c r="D28" s="3" t="s">
        <v>9</v>
      </c>
      <c r="E28" s="3" t="s">
        <v>10</v>
      </c>
      <c r="F28" s="3" t="s">
        <v>11</v>
      </c>
      <c r="G28" s="3" t="s">
        <v>12</v>
      </c>
      <c r="H28" s="3" t="s">
        <v>13</v>
      </c>
      <c r="J28" t="s">
        <v>14</v>
      </c>
      <c r="K28" t="s">
        <v>15</v>
      </c>
      <c r="L28" t="s">
        <v>16</v>
      </c>
    </row>
    <row r="29" spans="1:32">
      <c r="B29">
        <v>1</v>
      </c>
      <c r="C29">
        <f t="shared" ref="C29:C40" si="13">COUNT(C3:AF3)</f>
        <v>22</v>
      </c>
      <c r="D29" s="4">
        <f t="shared" ref="D29:D40" si="14">AVERAGE(C3:AF3)</f>
        <v>215.95454545454547</v>
      </c>
      <c r="E29">
        <f t="shared" ref="E29:E40" si="15">MIN(C3:AF3)</f>
        <v>205</v>
      </c>
      <c r="F29">
        <f t="shared" ref="F29:F40" si="16">MAX(C3:AF3)</f>
        <v>228</v>
      </c>
      <c r="G29" s="5">
        <f t="shared" ref="G29:G40" si="17">STDEV(C3:AF3)</f>
        <v>5.5761163539757321</v>
      </c>
      <c r="H29" s="5">
        <f t="shared" ref="H29:H40" si="18">G29*100/D29</f>
        <v>2.5820787157959608</v>
      </c>
      <c r="I29">
        <v>1</v>
      </c>
      <c r="J29" s="2">
        <f t="shared" ref="J29:J40" si="19">LOG10(D29)-$A16</f>
        <v>1.1644152474035607E-2</v>
      </c>
      <c r="K29" s="2">
        <f t="shared" ref="K29:K40" si="20">LOG10(E29)-$A16</f>
        <v>-1.096433606720959E-2</v>
      </c>
      <c r="L29" s="2">
        <f t="shared" ref="L29:L40" si="21">LOG10(F29)-$A16</f>
        <v>3.521664987749018E-2</v>
      </c>
    </row>
    <row r="30" spans="1:32">
      <c r="B30">
        <v>3</v>
      </c>
      <c r="C30">
        <f t="shared" si="13"/>
        <v>20</v>
      </c>
      <c r="D30" s="4">
        <f t="shared" si="14"/>
        <v>26.995000000000005</v>
      </c>
      <c r="E30">
        <f t="shared" si="15"/>
        <v>25.3</v>
      </c>
      <c r="F30">
        <f t="shared" si="16"/>
        <v>28</v>
      </c>
      <c r="G30" s="5">
        <f t="shared" si="17"/>
        <v>0.79437164840468066</v>
      </c>
      <c r="H30" s="5">
        <f t="shared" si="18"/>
        <v>2.9426621537495112</v>
      </c>
      <c r="I30">
        <v>3</v>
      </c>
      <c r="J30" s="2">
        <f t="shared" si="19"/>
        <v>7.7549899047866244E-3</v>
      </c>
      <c r="K30" s="2">
        <f t="shared" si="20"/>
        <v>-2.04078207266567E-2</v>
      </c>
      <c r="L30" s="2">
        <f t="shared" si="21"/>
        <v>2.3629689439744528E-2</v>
      </c>
    </row>
    <row r="31" spans="1:32">
      <c r="B31">
        <v>4</v>
      </c>
      <c r="C31">
        <f t="shared" si="13"/>
        <v>23</v>
      </c>
      <c r="D31" s="4">
        <f t="shared" si="14"/>
        <v>22.27391304347826</v>
      </c>
      <c r="E31">
        <f t="shared" si="15"/>
        <v>21</v>
      </c>
      <c r="F31">
        <f t="shared" si="16"/>
        <v>23.1</v>
      </c>
      <c r="G31" s="5">
        <f t="shared" si="17"/>
        <v>0.65381217159928096</v>
      </c>
      <c r="H31" s="5">
        <f t="shared" si="18"/>
        <v>2.9353269464734462</v>
      </c>
      <c r="I31">
        <v>4</v>
      </c>
      <c r="J31" s="2">
        <f t="shared" si="19"/>
        <v>1.8784602090544222E-2</v>
      </c>
      <c r="K31" s="2">
        <f t="shared" si="20"/>
        <v>-6.7926230342847393E-3</v>
      </c>
      <c r="L31" s="2">
        <f t="shared" si="21"/>
        <v>3.46000621239404E-2</v>
      </c>
    </row>
    <row r="32" spans="1:32">
      <c r="B32">
        <v>5</v>
      </c>
      <c r="C32">
        <f t="shared" si="13"/>
        <v>18</v>
      </c>
      <c r="D32" s="4">
        <f t="shared" si="14"/>
        <v>41.238888888888894</v>
      </c>
      <c r="E32">
        <f t="shared" si="15"/>
        <v>39</v>
      </c>
      <c r="F32">
        <f t="shared" si="16"/>
        <v>43</v>
      </c>
      <c r="G32" s="5">
        <f t="shared" si="17"/>
        <v>1.0140999422196486</v>
      </c>
      <c r="H32" s="5">
        <f t="shared" si="18"/>
        <v>2.4590864825479826</v>
      </c>
      <c r="I32">
        <v>5</v>
      </c>
      <c r="J32" s="2">
        <f t="shared" si="19"/>
        <v>-1.336377815167733E-2</v>
      </c>
      <c r="K32" s="2">
        <f t="shared" si="20"/>
        <v>-3.7606126574557086E-2</v>
      </c>
      <c r="L32" s="2">
        <f t="shared" si="21"/>
        <v>4.7977219785302339E-3</v>
      </c>
    </row>
    <row r="33" spans="2:12">
      <c r="B33">
        <v>6</v>
      </c>
      <c r="C33">
        <f t="shared" si="13"/>
        <v>20</v>
      </c>
      <c r="D33" s="4">
        <f t="shared" si="14"/>
        <v>28.21</v>
      </c>
      <c r="E33">
        <f t="shared" si="15"/>
        <v>26</v>
      </c>
      <c r="F33">
        <f t="shared" si="16"/>
        <v>30</v>
      </c>
      <c r="G33" s="5">
        <f t="shared" si="17"/>
        <v>1.0522657258955885</v>
      </c>
      <c r="H33" s="5">
        <f t="shared" si="18"/>
        <v>3.7301160081374993</v>
      </c>
      <c r="I33">
        <v>6</v>
      </c>
      <c r="J33" s="2">
        <f t="shared" si="19"/>
        <v>2.193314524288148E-2</v>
      </c>
      <c r="K33" s="2">
        <f t="shared" si="20"/>
        <v>-1.349659294166683E-2</v>
      </c>
      <c r="L33" s="2">
        <f t="shared" si="21"/>
        <v>4.8651313807177576E-2</v>
      </c>
    </row>
    <row r="34" spans="2:12">
      <c r="B34">
        <v>10</v>
      </c>
      <c r="C34">
        <f t="shared" si="13"/>
        <v>28</v>
      </c>
      <c r="D34" s="4">
        <f t="shared" si="14"/>
        <v>37.650000000000013</v>
      </c>
      <c r="E34">
        <f t="shared" si="15"/>
        <v>35</v>
      </c>
      <c r="F34">
        <f t="shared" si="16"/>
        <v>39</v>
      </c>
      <c r="G34" s="5">
        <f t="shared" si="17"/>
        <v>1.1780398031378279</v>
      </c>
      <c r="H34" s="5">
        <f t="shared" si="18"/>
        <v>3.1289237799145484</v>
      </c>
      <c r="I34">
        <v>10</v>
      </c>
      <c r="J34" s="2">
        <f t="shared" si="19"/>
        <v>-1.2526049323205557E-2</v>
      </c>
      <c r="K34" s="2">
        <f t="shared" si="20"/>
        <v>-4.4222985509649426E-2</v>
      </c>
      <c r="L34" s="2">
        <f t="shared" si="21"/>
        <v>2.7735771665740039E-3</v>
      </c>
    </row>
    <row r="35" spans="2:12">
      <c r="B35">
        <v>11</v>
      </c>
      <c r="C35">
        <f t="shared" si="13"/>
        <v>29</v>
      </c>
      <c r="D35" s="4">
        <f t="shared" si="14"/>
        <v>38.075862068965513</v>
      </c>
      <c r="E35">
        <f t="shared" si="15"/>
        <v>36</v>
      </c>
      <c r="F35">
        <f t="shared" si="16"/>
        <v>40</v>
      </c>
      <c r="G35" s="5">
        <f t="shared" si="17"/>
        <v>1.1121585101614404</v>
      </c>
      <c r="H35" s="5">
        <f t="shared" si="18"/>
        <v>2.9209017202211354</v>
      </c>
      <c r="I35">
        <v>11</v>
      </c>
      <c r="J35" s="2">
        <f t="shared" si="19"/>
        <v>-5.1220559618985195E-3</v>
      </c>
      <c r="K35" s="2">
        <f t="shared" si="20"/>
        <v>-2.9469300099774554E-2</v>
      </c>
      <c r="L35" s="2">
        <f t="shared" si="21"/>
        <v>1.6288190460900465E-2</v>
      </c>
    </row>
    <row r="36" spans="2:12">
      <c r="B36">
        <v>12</v>
      </c>
      <c r="C36">
        <f t="shared" si="13"/>
        <v>28</v>
      </c>
      <c r="D36" s="4">
        <f t="shared" si="14"/>
        <v>28.771428571428572</v>
      </c>
      <c r="E36">
        <f t="shared" si="15"/>
        <v>27</v>
      </c>
      <c r="F36">
        <f t="shared" si="16"/>
        <v>31</v>
      </c>
      <c r="G36" s="5">
        <f t="shared" si="17"/>
        <v>0.9388160956095476</v>
      </c>
      <c r="H36" s="5">
        <f t="shared" si="18"/>
        <v>3.2630152280371565</v>
      </c>
      <c r="I36">
        <v>12</v>
      </c>
      <c r="J36" s="2">
        <f t="shared" si="19"/>
        <v>-1.2077243723981557E-2</v>
      </c>
      <c r="K36" s="2">
        <f t="shared" si="20"/>
        <v>-3.9674905768336544E-2</v>
      </c>
      <c r="L36" s="2">
        <f t="shared" si="21"/>
        <v>2.0323023906948734E-2</v>
      </c>
    </row>
    <row r="37" spans="2:12">
      <c r="B37">
        <v>13</v>
      </c>
      <c r="C37">
        <f t="shared" si="13"/>
        <v>28</v>
      </c>
      <c r="D37" s="4">
        <f t="shared" si="14"/>
        <v>23.417857142857148</v>
      </c>
      <c r="E37">
        <f t="shared" si="15"/>
        <v>22</v>
      </c>
      <c r="F37">
        <f t="shared" si="16"/>
        <v>25</v>
      </c>
      <c r="G37" s="5">
        <f t="shared" si="17"/>
        <v>0.69551663261430674</v>
      </c>
      <c r="H37" s="5">
        <f t="shared" si="18"/>
        <v>2.9700267978039627</v>
      </c>
      <c r="I37">
        <v>13</v>
      </c>
      <c r="J37" s="2">
        <f t="shared" si="19"/>
        <v>-1.2780477749973818E-2</v>
      </c>
      <c r="K37" s="2">
        <f t="shared" si="20"/>
        <v>-3.9904949252063782E-2</v>
      </c>
      <c r="L37" s="2">
        <f t="shared" si="21"/>
        <v>1.5612378597767762E-2</v>
      </c>
    </row>
    <row r="38" spans="2:12">
      <c r="B38">
        <v>14</v>
      </c>
      <c r="C38">
        <f t="shared" si="13"/>
        <v>27</v>
      </c>
      <c r="D38" s="4">
        <f t="shared" si="14"/>
        <v>25.477777777777781</v>
      </c>
      <c r="E38">
        <f t="shared" si="15"/>
        <v>24</v>
      </c>
      <c r="F38">
        <f t="shared" si="16"/>
        <v>27</v>
      </c>
      <c r="G38" s="5">
        <f t="shared" si="17"/>
        <v>0.75769556162239027</v>
      </c>
      <c r="H38" s="5">
        <f t="shared" si="18"/>
        <v>2.9739468184044968</v>
      </c>
      <c r="I38">
        <v>14</v>
      </c>
      <c r="J38" s="2">
        <f t="shared" si="19"/>
        <v>-5.8062925404789301E-3</v>
      </c>
      <c r="K38" s="2">
        <f t="shared" si="20"/>
        <v>-3.1756596119487002E-2</v>
      </c>
      <c r="L38" s="2">
        <f t="shared" si="21"/>
        <v>1.9395926327894442E-2</v>
      </c>
    </row>
    <row r="39" spans="2:12">
      <c r="B39">
        <v>7</v>
      </c>
      <c r="C39">
        <f t="shared" si="13"/>
        <v>18</v>
      </c>
      <c r="D39" s="4">
        <f t="shared" si="14"/>
        <v>33.63333333333334</v>
      </c>
      <c r="E39">
        <f t="shared" si="15"/>
        <v>31</v>
      </c>
      <c r="F39">
        <f t="shared" si="16"/>
        <v>35</v>
      </c>
      <c r="G39" s="5">
        <f t="shared" si="17"/>
        <v>1.0638443052826072</v>
      </c>
      <c r="H39" s="5">
        <f t="shared" si="18"/>
        <v>3.1630653278967502</v>
      </c>
      <c r="I39">
        <v>7</v>
      </c>
      <c r="J39" s="2">
        <f t="shared" si="19"/>
        <v>-4.0478110579329485E-3</v>
      </c>
      <c r="K39" s="2">
        <f t="shared" si="20"/>
        <v>-3.9456028740908478E-2</v>
      </c>
      <c r="L39" s="2">
        <f t="shared" si="21"/>
        <v>1.3250321775094553E-2</v>
      </c>
    </row>
    <row r="40" spans="2:12">
      <c r="B40">
        <v>8</v>
      </c>
      <c r="C40">
        <f t="shared" si="13"/>
        <v>18</v>
      </c>
      <c r="D40" s="4">
        <f t="shared" si="14"/>
        <v>11.861111111111109</v>
      </c>
      <c r="E40">
        <f t="shared" si="15"/>
        <v>11</v>
      </c>
      <c r="F40">
        <f t="shared" si="16"/>
        <v>13</v>
      </c>
      <c r="G40" s="5">
        <f t="shared" si="17"/>
        <v>0.64364667772908057</v>
      </c>
      <c r="H40" s="5">
        <f t="shared" si="18"/>
        <v>5.4265293672709385</v>
      </c>
      <c r="I40">
        <v>8</v>
      </c>
      <c r="J40" s="2">
        <f t="shared" si="19"/>
        <v>-1.8329062215361569E-2</v>
      </c>
      <c r="K40" s="2">
        <f t="shared" si="20"/>
        <v>-5.1061751314873005E-2</v>
      </c>
      <c r="L40" s="2">
        <f t="shared" si="21"/>
        <v>2.1488915833738576E-2</v>
      </c>
    </row>
  </sheetData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1999-07-30T11:34:21Z</dcterms:created>
  <dcterms:modified xsi:type="dcterms:W3CDTF">2018-03-30T05:33:17Z</dcterms:modified>
</cp:coreProperties>
</file>